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DC23CDC1-5A37-49C5-8BBC-E21348758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 prodaja mor.org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1" l="1"/>
  <c r="F129" i="1"/>
  <c r="L128" i="1"/>
  <c r="J127" i="1"/>
  <c r="F127" i="1"/>
  <c r="J126" i="1"/>
  <c r="F126" i="1"/>
  <c r="K125" i="1"/>
  <c r="I125" i="1"/>
  <c r="H125" i="1"/>
  <c r="G125" i="1"/>
  <c r="E125" i="1"/>
  <c r="D125" i="1"/>
  <c r="J123" i="1"/>
  <c r="F123" i="1"/>
  <c r="J122" i="1"/>
  <c r="F122" i="1"/>
  <c r="J121" i="1"/>
  <c r="L121" i="1" s="1"/>
  <c r="F121" i="1"/>
  <c r="J120" i="1"/>
  <c r="F120" i="1"/>
  <c r="J119" i="1"/>
  <c r="F119" i="1"/>
  <c r="L119" i="1" s="1"/>
  <c r="J118" i="1"/>
  <c r="F118" i="1"/>
  <c r="J117" i="1"/>
  <c r="F117" i="1"/>
  <c r="K116" i="1"/>
  <c r="I116" i="1"/>
  <c r="H116" i="1"/>
  <c r="J116" i="1" s="1"/>
  <c r="G116" i="1"/>
  <c r="E116" i="1"/>
  <c r="D116" i="1"/>
  <c r="J114" i="1"/>
  <c r="F114" i="1"/>
  <c r="J113" i="1"/>
  <c r="F113" i="1"/>
  <c r="J112" i="1"/>
  <c r="F112" i="1"/>
  <c r="J111" i="1"/>
  <c r="L111" i="1" s="1"/>
  <c r="F111" i="1"/>
  <c r="J110" i="1"/>
  <c r="L110" i="1" s="1"/>
  <c r="F110" i="1"/>
  <c r="J109" i="1"/>
  <c r="F109" i="1"/>
  <c r="J108" i="1"/>
  <c r="F108" i="1"/>
  <c r="J107" i="1"/>
  <c r="L107" i="1" s="1"/>
  <c r="F107" i="1"/>
  <c r="J106" i="1"/>
  <c r="F106" i="1"/>
  <c r="K105" i="1"/>
  <c r="I105" i="1"/>
  <c r="H105" i="1"/>
  <c r="G105" i="1"/>
  <c r="E105" i="1"/>
  <c r="D105" i="1"/>
  <c r="J103" i="1"/>
  <c r="F103" i="1"/>
  <c r="L103" i="1" s="1"/>
  <c r="J102" i="1"/>
  <c r="F102" i="1"/>
  <c r="J101" i="1"/>
  <c r="F101" i="1"/>
  <c r="J100" i="1"/>
  <c r="F100" i="1"/>
  <c r="J99" i="1"/>
  <c r="F99" i="1"/>
  <c r="J98" i="1"/>
  <c r="F98" i="1"/>
  <c r="J97" i="1"/>
  <c r="F97" i="1"/>
  <c r="J96" i="1"/>
  <c r="L96" i="1" s="1"/>
  <c r="F96" i="1"/>
  <c r="K95" i="1"/>
  <c r="I95" i="1"/>
  <c r="H95" i="1"/>
  <c r="G95" i="1"/>
  <c r="E95" i="1"/>
  <c r="F95" i="1" s="1"/>
  <c r="D95" i="1"/>
  <c r="J94" i="1"/>
  <c r="F94" i="1"/>
  <c r="J93" i="1"/>
  <c r="F93" i="1"/>
  <c r="J92" i="1"/>
  <c r="L92" i="1" s="1"/>
  <c r="F92" i="1"/>
  <c r="J91" i="1"/>
  <c r="F91" i="1"/>
  <c r="J90" i="1"/>
  <c r="L90" i="1" s="1"/>
  <c r="F90" i="1"/>
  <c r="J89" i="1"/>
  <c r="L89" i="1" s="1"/>
  <c r="F89" i="1"/>
  <c r="J88" i="1"/>
  <c r="F88" i="1"/>
  <c r="J87" i="1"/>
  <c r="F87" i="1"/>
  <c r="K86" i="1"/>
  <c r="I86" i="1"/>
  <c r="H86" i="1"/>
  <c r="G86" i="1"/>
  <c r="E86" i="1"/>
  <c r="D86" i="1"/>
  <c r="J84" i="1"/>
  <c r="L84" i="1" s="1"/>
  <c r="F84" i="1"/>
  <c r="J83" i="1"/>
  <c r="F83" i="1"/>
  <c r="J82" i="1"/>
  <c r="F82" i="1"/>
  <c r="J81" i="1"/>
  <c r="L81" i="1" s="1"/>
  <c r="F81" i="1"/>
  <c r="J80" i="1"/>
  <c r="F80" i="1"/>
  <c r="J79" i="1"/>
  <c r="F79" i="1"/>
  <c r="J78" i="1"/>
  <c r="F78" i="1"/>
  <c r="K77" i="1"/>
  <c r="I77" i="1"/>
  <c r="H77" i="1"/>
  <c r="J77" i="1" s="1"/>
  <c r="G77" i="1"/>
  <c r="E77" i="1"/>
  <c r="F77" i="1" s="1"/>
  <c r="D77" i="1"/>
  <c r="J75" i="1"/>
  <c r="F75" i="1"/>
  <c r="J74" i="1"/>
  <c r="F74" i="1"/>
  <c r="L74" i="1" s="1"/>
  <c r="J73" i="1"/>
  <c r="L73" i="1" s="1"/>
  <c r="F73" i="1"/>
  <c r="J72" i="1"/>
  <c r="F72" i="1"/>
  <c r="J71" i="1"/>
  <c r="L71" i="1" s="1"/>
  <c r="F71" i="1"/>
  <c r="J70" i="1"/>
  <c r="F70" i="1"/>
  <c r="J69" i="1"/>
  <c r="F69" i="1"/>
  <c r="J68" i="1"/>
  <c r="F68" i="1"/>
  <c r="K67" i="1"/>
  <c r="I67" i="1"/>
  <c r="H67" i="1"/>
  <c r="G67" i="1"/>
  <c r="E67" i="1"/>
  <c r="D67" i="1"/>
  <c r="J65" i="1"/>
  <c r="F65" i="1"/>
  <c r="J64" i="1"/>
  <c r="F64" i="1"/>
  <c r="L64" i="1" s="1"/>
  <c r="J63" i="1"/>
  <c r="F63" i="1"/>
  <c r="J62" i="1"/>
  <c r="F62" i="1"/>
  <c r="J61" i="1"/>
  <c r="F61" i="1"/>
  <c r="L61" i="1" s="1"/>
  <c r="J60" i="1"/>
  <c r="F60" i="1"/>
  <c r="J59" i="1"/>
  <c r="F59" i="1"/>
  <c r="J58" i="1"/>
  <c r="F58" i="1"/>
  <c r="L58" i="1" s="1"/>
  <c r="J57" i="1"/>
  <c r="F57" i="1"/>
  <c r="J56" i="1"/>
  <c r="L56" i="1" s="1"/>
  <c r="F56" i="1"/>
  <c r="J55" i="1"/>
  <c r="F55" i="1"/>
  <c r="J54" i="1"/>
  <c r="F54" i="1"/>
  <c r="J53" i="1"/>
  <c r="F53" i="1"/>
  <c r="J52" i="1"/>
  <c r="F52" i="1"/>
  <c r="J51" i="1"/>
  <c r="F51" i="1"/>
  <c r="J50" i="1"/>
  <c r="F50" i="1"/>
  <c r="J49" i="1"/>
  <c r="F49" i="1"/>
  <c r="L49" i="1" s="1"/>
  <c r="J48" i="1"/>
  <c r="F48" i="1"/>
  <c r="J47" i="1"/>
  <c r="F47" i="1"/>
  <c r="J46" i="1"/>
  <c r="F46" i="1"/>
  <c r="L46" i="1" s="1"/>
  <c r="J45" i="1"/>
  <c r="F45" i="1"/>
  <c r="J44" i="1"/>
  <c r="L44" i="1" s="1"/>
  <c r="F44" i="1"/>
  <c r="J43" i="1"/>
  <c r="F43" i="1"/>
  <c r="J42" i="1"/>
  <c r="F42" i="1"/>
  <c r="J41" i="1"/>
  <c r="F41" i="1"/>
  <c r="J40" i="1"/>
  <c r="F40" i="1"/>
  <c r="J39" i="1"/>
  <c r="F39" i="1"/>
  <c r="J38" i="1"/>
  <c r="F38" i="1"/>
  <c r="J37" i="1"/>
  <c r="F37" i="1"/>
  <c r="L37" i="1" s="1"/>
  <c r="J36" i="1"/>
  <c r="F36" i="1"/>
  <c r="J35" i="1"/>
  <c r="L35" i="1" s="1"/>
  <c r="F35" i="1"/>
  <c r="J34" i="1"/>
  <c r="F34" i="1"/>
  <c r="L34" i="1" s="1"/>
  <c r="J33" i="1"/>
  <c r="F33" i="1"/>
  <c r="J32" i="1"/>
  <c r="L32" i="1" s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25" i="1"/>
  <c r="F25" i="1"/>
  <c r="L25" i="1" s="1"/>
  <c r="J24" i="1"/>
  <c r="F24" i="1"/>
  <c r="J23" i="1"/>
  <c r="L23" i="1" s="1"/>
  <c r="F23" i="1"/>
  <c r="J22" i="1"/>
  <c r="F22" i="1"/>
  <c r="L22" i="1" s="1"/>
  <c r="J21" i="1"/>
  <c r="F21" i="1"/>
  <c r="J20" i="1"/>
  <c r="L20" i="1" s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L13" i="1" s="1"/>
  <c r="K12" i="1"/>
  <c r="I12" i="1"/>
  <c r="J12" i="1" s="1"/>
  <c r="H12" i="1"/>
  <c r="G12" i="1"/>
  <c r="E12" i="1"/>
  <c r="D12" i="1"/>
  <c r="L113" i="1" l="1"/>
  <c r="L118" i="1"/>
  <c r="F125" i="1"/>
  <c r="K11" i="1"/>
  <c r="L60" i="1"/>
  <c r="L24" i="1"/>
  <c r="L48" i="1"/>
  <c r="J125" i="1"/>
  <c r="L125" i="1" s="1"/>
  <c r="L36" i="1"/>
  <c r="L77" i="1"/>
  <c r="L114" i="1"/>
  <c r="L88" i="1"/>
  <c r="L94" i="1"/>
  <c r="F105" i="1"/>
  <c r="L109" i="1"/>
  <c r="F116" i="1"/>
  <c r="L120" i="1"/>
  <c r="L39" i="1"/>
  <c r="L51" i="1"/>
  <c r="L68" i="1"/>
  <c r="L100" i="1"/>
  <c r="I11" i="1"/>
  <c r="L15" i="1"/>
  <c r="F12" i="1"/>
  <c r="L12" i="1" s="1"/>
  <c r="L69" i="1"/>
  <c r="G11" i="1"/>
  <c r="L80" i="1"/>
  <c r="L91" i="1"/>
  <c r="L112" i="1"/>
  <c r="L117" i="1"/>
  <c r="L27" i="1"/>
  <c r="L47" i="1"/>
  <c r="L59" i="1"/>
  <c r="L70" i="1"/>
  <c r="L129" i="1"/>
  <c r="L21" i="1"/>
  <c r="L29" i="1"/>
  <c r="L33" i="1"/>
  <c r="L41" i="1"/>
  <c r="L45" i="1"/>
  <c r="L53" i="1"/>
  <c r="L57" i="1"/>
  <c r="L65" i="1"/>
  <c r="L75" i="1"/>
  <c r="L78" i="1"/>
  <c r="L82" i="1"/>
  <c r="F86" i="1"/>
  <c r="L98" i="1"/>
  <c r="L102" i="1"/>
  <c r="L123" i="1"/>
  <c r="L72" i="1"/>
  <c r="J95" i="1"/>
  <c r="L14" i="1"/>
  <c r="L18" i="1"/>
  <c r="L26" i="1"/>
  <c r="L30" i="1"/>
  <c r="L38" i="1"/>
  <c r="L42" i="1"/>
  <c r="L50" i="1"/>
  <c r="L54" i="1"/>
  <c r="L62" i="1"/>
  <c r="L79" i="1"/>
  <c r="L83" i="1"/>
  <c r="J86" i="1"/>
  <c r="L93" i="1"/>
  <c r="L99" i="1"/>
  <c r="L106" i="1"/>
  <c r="L126" i="1"/>
  <c r="D11" i="1"/>
  <c r="F11" i="1" s="1"/>
  <c r="L19" i="1"/>
  <c r="L31" i="1"/>
  <c r="L43" i="1"/>
  <c r="L55" i="1"/>
  <c r="E11" i="1"/>
  <c r="L63" i="1"/>
  <c r="L127" i="1"/>
  <c r="L17" i="1"/>
  <c r="L87" i="1"/>
  <c r="L16" i="1"/>
  <c r="L28" i="1"/>
  <c r="L40" i="1"/>
  <c r="L52" i="1"/>
  <c r="J67" i="1"/>
  <c r="L97" i="1"/>
  <c r="L101" i="1"/>
  <c r="L108" i="1"/>
  <c r="L122" i="1"/>
  <c r="L116" i="1"/>
  <c r="L95" i="1"/>
  <c r="F67" i="1"/>
  <c r="J105" i="1"/>
  <c r="L105" i="1" s="1"/>
  <c r="H11" i="1"/>
  <c r="J11" i="1" s="1"/>
  <c r="L86" i="1" l="1"/>
  <c r="L67" i="1"/>
  <c r="L11" i="1"/>
</calcChain>
</file>

<file path=xl/sharedStrings.xml><?xml version="1.0" encoding="utf-8"?>
<sst xmlns="http://schemas.openxmlformats.org/spreadsheetml/2006/main" count="355" uniqueCount="350">
  <si>
    <t>Ministarstvo poljoprivrede, šumarstva i ribarstva</t>
  </si>
  <si>
    <t>Uprava ribarstva</t>
  </si>
  <si>
    <t>Datum objave podataka:</t>
  </si>
  <si>
    <t xml:space="preserve">Vrsta podataka: </t>
  </si>
  <si>
    <t>5. PRODAJA MORSKIH ORGANIZAMA</t>
  </si>
  <si>
    <t>2024.</t>
  </si>
  <si>
    <t>Morski organizam</t>
  </si>
  <si>
    <t>Prva prodaja (kg)</t>
  </si>
  <si>
    <t>Vrijednost prve prodaje (€)</t>
  </si>
  <si>
    <t>Prosječna cijena €/kg</t>
  </si>
  <si>
    <t>UKUPNO</t>
  </si>
  <si>
    <t>BIJELA RIBA</t>
  </si>
  <si>
    <t>ARBUN</t>
  </si>
  <si>
    <t>BEŽMEK</t>
  </si>
  <si>
    <t>BUKVA</t>
  </si>
  <si>
    <t>CIPLI</t>
  </si>
  <si>
    <t>FRATAR</t>
  </si>
  <si>
    <t>GAVUN</t>
  </si>
  <si>
    <t>GAVUN OLIGA</t>
  </si>
  <si>
    <t>GIRA OŠTRULJA</t>
  </si>
  <si>
    <t>GRDOBINE</t>
  </si>
  <si>
    <t>HAMA</t>
  </si>
  <si>
    <t>IVERCI</t>
  </si>
  <si>
    <t>JEGULJA</t>
  </si>
  <si>
    <t>KANTAR</t>
  </si>
  <si>
    <t>KANJAC</t>
  </si>
  <si>
    <t>KAVALA</t>
  </si>
  <si>
    <t>KIRNJE</t>
  </si>
  <si>
    <t>KOKOTI</t>
  </si>
  <si>
    <t>KOMARČA</t>
  </si>
  <si>
    <t>KOVAČ</t>
  </si>
  <si>
    <t>LAMPUGA</t>
  </si>
  <si>
    <t>LUBIN</t>
  </si>
  <si>
    <t>MODRAŠ</t>
  </si>
  <si>
    <t>MURINA</t>
  </si>
  <si>
    <t>OKAN</t>
  </si>
  <si>
    <t>OSLIĆ</t>
  </si>
  <si>
    <t>OVČICA</t>
  </si>
  <si>
    <t>PAGAR</t>
  </si>
  <si>
    <t>PATARAČE</t>
  </si>
  <si>
    <t>PAUCI</t>
  </si>
  <si>
    <t>PIC</t>
  </si>
  <si>
    <t>PIRKA</t>
  </si>
  <si>
    <t>PIŠMOLJ</t>
  </si>
  <si>
    <t>ROMB</t>
  </si>
  <si>
    <t>SALPA</t>
  </si>
  <si>
    <t>STRIJELKA</t>
  </si>
  <si>
    <t>ŠARAG</t>
  </si>
  <si>
    <t>ŠKARAM</t>
  </si>
  <si>
    <t>ŠKRPINA</t>
  </si>
  <si>
    <t>ŠKRPUN</t>
  </si>
  <si>
    <t>ŠPAR</t>
  </si>
  <si>
    <t>TABINJE</t>
  </si>
  <si>
    <t>TRLJA BLATARICA</t>
  </si>
  <si>
    <t>TRLJA KAMENJARKA</t>
  </si>
  <si>
    <t>UGOR</t>
  </si>
  <si>
    <t>UGOTICA</t>
  </si>
  <si>
    <t>UŠATA</t>
  </si>
  <si>
    <t>VRANA</t>
  </si>
  <si>
    <t>ZUBATAC</t>
  </si>
  <si>
    <t>ZUBATAC KRUNAŠ</t>
  </si>
  <si>
    <t>OSTALA BIJELA RIBA</t>
  </si>
  <si>
    <t>GLAVONOŠCI</t>
  </si>
  <si>
    <t>HOBOTNICA</t>
  </si>
  <si>
    <t>LIGNJA</t>
  </si>
  <si>
    <t>LIGNJUNI</t>
  </si>
  <si>
    <t>MUZGAVAC</t>
  </si>
  <si>
    <t>MUZGAVAC BIJELI</t>
  </si>
  <si>
    <t>MUZGAVAC CRNI</t>
  </si>
  <si>
    <t>SIPA</t>
  </si>
  <si>
    <t>SIPICE</t>
  </si>
  <si>
    <t>OSTALI GLAVONOŠCI</t>
  </si>
  <si>
    <t>HRSKAVIČNA RIBA</t>
  </si>
  <si>
    <t>DRHTULJA ŠARULJA</t>
  </si>
  <si>
    <t>GOLUB</t>
  </si>
  <si>
    <t>MAČKE</t>
  </si>
  <si>
    <t>PAS - OSTALE VRSTE</t>
  </si>
  <si>
    <t>PAS KOSTELJ</t>
  </si>
  <si>
    <t>PAS MEKUŠ</t>
  </si>
  <si>
    <t>RAŽE</t>
  </si>
  <si>
    <t>MALA PLAVA RIBA</t>
  </si>
  <si>
    <t>IGLICA</t>
  </si>
  <si>
    <t>INĆUN</t>
  </si>
  <si>
    <t>PAPALINA</t>
  </si>
  <si>
    <t>PLAVICA</t>
  </si>
  <si>
    <t>SKUŠA</t>
  </si>
  <si>
    <t>SRDELA</t>
  </si>
  <si>
    <t>SRDELA GOLEMA</t>
  </si>
  <si>
    <t>ŠARUNI</t>
  </si>
  <si>
    <t>RAKOVI</t>
  </si>
  <si>
    <t>HLAP</t>
  </si>
  <si>
    <t>JASTOG</t>
  </si>
  <si>
    <t>KANOĆA</t>
  </si>
  <si>
    <t>KOZICA</t>
  </si>
  <si>
    <t>PLAVI RAK</t>
  </si>
  <si>
    <t>RAKOVICA</t>
  </si>
  <si>
    <t>ŠKAMP</t>
  </si>
  <si>
    <t>TIGRASTA KOZICA</t>
  </si>
  <si>
    <t>OSTALI RAKOVI</t>
  </si>
  <si>
    <t>ŠKOLJKAŠI</t>
  </si>
  <si>
    <t>DAGNJA</t>
  </si>
  <si>
    <t>JAKOVLJEVA KAPICA</t>
  </si>
  <si>
    <t>KAMENICA</t>
  </si>
  <si>
    <t>KAPICE</t>
  </si>
  <si>
    <t>KUĆICA</t>
  </si>
  <si>
    <t>KUNJKA</t>
  </si>
  <si>
    <t>MALA KAPICA</t>
  </si>
  <si>
    <t>PRNJAVICA</t>
  </si>
  <si>
    <t>RUMENKA</t>
  </si>
  <si>
    <t xml:space="preserve">OSTALI ŠKOLJKAŠI </t>
  </si>
  <si>
    <t>VELIKA PLAVA RIBA</t>
  </si>
  <si>
    <t>GOF</t>
  </si>
  <si>
    <t>IGLUN</t>
  </si>
  <si>
    <t>LICA</t>
  </si>
  <si>
    <t>LUC</t>
  </si>
  <si>
    <t>PALAMIDA</t>
  </si>
  <si>
    <t>TUNA PLAVOPERAJNA</t>
  </si>
  <si>
    <t>OSTALI ORGANIZMI</t>
  </si>
  <si>
    <t>JEŽINCI</t>
  </si>
  <si>
    <t>MORSKA JAJA</t>
  </si>
  <si>
    <t>VELIKI MORSKI CRVI</t>
  </si>
  <si>
    <t>VOLCI</t>
  </si>
  <si>
    <t>OSTALI OSTALI ORGANIZMI</t>
  </si>
  <si>
    <t>01.06.2026.</t>
  </si>
  <si>
    <t>privremeni</t>
  </si>
  <si>
    <t>2025.</t>
  </si>
  <si>
    <t>Indeksi, prosječne cijene 2025/2024</t>
  </si>
  <si>
    <t>Nazivi latinski</t>
  </si>
  <si>
    <t>FAO</t>
  </si>
  <si>
    <t>Vrijednost iskrcaja (€)</t>
  </si>
  <si>
    <t>Pagellus erythrinus</t>
  </si>
  <si>
    <t>PAC</t>
  </si>
  <si>
    <t>BATOGLAVAC</t>
  </si>
  <si>
    <t>Pagellus acarne</t>
  </si>
  <si>
    <t>SBA</t>
  </si>
  <si>
    <t>Uranoscopus scaber</t>
  </si>
  <si>
    <t>UUC</t>
  </si>
  <si>
    <t>Boops boops</t>
  </si>
  <si>
    <t>BOG</t>
  </si>
  <si>
    <t>Mugilidae</t>
  </si>
  <si>
    <t>MUL</t>
  </si>
  <si>
    <t>Diplodus vulgaris</t>
  </si>
  <si>
    <t>CTB</t>
  </si>
  <si>
    <t>Atherina hepsetus</t>
  </si>
  <si>
    <t>AHH</t>
  </si>
  <si>
    <t>Atherina boyeri</t>
  </si>
  <si>
    <t>ATB</t>
  </si>
  <si>
    <t>GIRA OBLICA, MANULA</t>
  </si>
  <si>
    <t>Spicara smaris</t>
  </si>
  <si>
    <t>SPC</t>
  </si>
  <si>
    <t>Spicara flexuosa</t>
  </si>
  <si>
    <t>Lophius spp</t>
  </si>
  <si>
    <t>MNZ</t>
  </si>
  <si>
    <t>Argyrosomus regius</t>
  </si>
  <si>
    <t>MGR</t>
  </si>
  <si>
    <t>Pleuronectidae</t>
  </si>
  <si>
    <t>PLZ</t>
  </si>
  <si>
    <t>Anguilla anguilla</t>
  </si>
  <si>
    <t>ELE</t>
  </si>
  <si>
    <t>Spondyliosoma cantharus</t>
  </si>
  <si>
    <t>BRB</t>
  </si>
  <si>
    <t>Serranus cabrilla</t>
  </si>
  <si>
    <t>CBR</t>
  </si>
  <si>
    <t>Sciaena umbra</t>
  </si>
  <si>
    <t>CBM</t>
  </si>
  <si>
    <t>Epinephelus spp</t>
  </si>
  <si>
    <t>GPX</t>
  </si>
  <si>
    <t>Triglidae</t>
  </si>
  <si>
    <t>GUX</t>
  </si>
  <si>
    <t>Sparus aurata</t>
  </si>
  <si>
    <t>SBG</t>
  </si>
  <si>
    <t>Zeus faber</t>
  </si>
  <si>
    <t>JOD</t>
  </si>
  <si>
    <t>Coryphaena hippurus</t>
  </si>
  <si>
    <t>DOL</t>
  </si>
  <si>
    <t>LIST, ŠVOJA</t>
  </si>
  <si>
    <t>Solea solea</t>
  </si>
  <si>
    <t>SOL</t>
  </si>
  <si>
    <t>Dicentrarchus labrax</t>
  </si>
  <si>
    <t>BSS</t>
  </si>
  <si>
    <t>LUMBRACI, HINCI</t>
  </si>
  <si>
    <t>Symphodus spp.</t>
  </si>
  <si>
    <t>YFX</t>
  </si>
  <si>
    <t>Spicara maena</t>
  </si>
  <si>
    <t>BPI</t>
  </si>
  <si>
    <t>Muraena helena</t>
  </si>
  <si>
    <t>MMH</t>
  </si>
  <si>
    <t>Pagellus bogaraveo</t>
  </si>
  <si>
    <t>SBR</t>
  </si>
  <si>
    <t>Merluccius merluccius</t>
  </si>
  <si>
    <t>HKE</t>
  </si>
  <si>
    <t>Lithognathus mormyrus</t>
  </si>
  <si>
    <t>SSB</t>
  </si>
  <si>
    <t>Pagrus pagrus</t>
  </si>
  <si>
    <t>RPG</t>
  </si>
  <si>
    <t>Lepidorhombus spp</t>
  </si>
  <si>
    <t>LEZ</t>
  </si>
  <si>
    <t>Trachinus spp</t>
  </si>
  <si>
    <t>WEX</t>
  </si>
  <si>
    <t>Diplodus puntazzo</t>
  </si>
  <si>
    <t>SHR</t>
  </si>
  <si>
    <t>Serranus scriba</t>
  </si>
  <si>
    <t>SRK</t>
  </si>
  <si>
    <t>Merlangius merlangus</t>
  </si>
  <si>
    <t>WHG</t>
  </si>
  <si>
    <t xml:space="preserve">Scophthalmus maximus </t>
  </si>
  <si>
    <t>TUR</t>
  </si>
  <si>
    <t>Sarpa salpa</t>
  </si>
  <si>
    <t>SLM</t>
  </si>
  <si>
    <t>Pomatomus saltatrix (saltator)</t>
  </si>
  <si>
    <t>BLU</t>
  </si>
  <si>
    <t>Diplodus sargus</t>
  </si>
  <si>
    <t>SWA</t>
  </si>
  <si>
    <t>Sphyraena sphyraena</t>
  </si>
  <si>
    <t>YRS</t>
  </si>
  <si>
    <t>Scorpaena scrofa</t>
  </si>
  <si>
    <t>RSE</t>
  </si>
  <si>
    <t>Scorpaena porcus</t>
  </si>
  <si>
    <t>BBS</t>
  </si>
  <si>
    <t>Diplodus annularis</t>
  </si>
  <si>
    <t>ANN</t>
  </si>
  <si>
    <t>Phycis spp</t>
  </si>
  <si>
    <t>FOX</t>
  </si>
  <si>
    <t>Mullus barbatus</t>
  </si>
  <si>
    <t>MUT</t>
  </si>
  <si>
    <t>Mullus surmuletus</t>
  </si>
  <si>
    <t>MUR</t>
  </si>
  <si>
    <t>Conger conger</t>
  </si>
  <si>
    <t>COE</t>
  </si>
  <si>
    <t>Micromesistius poutassou</t>
  </si>
  <si>
    <t>WHB</t>
  </si>
  <si>
    <t>Oblada melanura</t>
  </si>
  <si>
    <t>SBS</t>
  </si>
  <si>
    <t>Labrus merula</t>
  </si>
  <si>
    <t>WRM</t>
  </si>
  <si>
    <t>Dentex dentex</t>
  </si>
  <si>
    <t>DEC</t>
  </si>
  <si>
    <t>Dentex gibbosus</t>
  </si>
  <si>
    <t>DEP</t>
  </si>
  <si>
    <t>Octopus vulgaris</t>
  </si>
  <si>
    <t>OCC</t>
  </si>
  <si>
    <t>Loligo vulgaris</t>
  </si>
  <si>
    <t>SQR</t>
  </si>
  <si>
    <t>Loliginidae, Ommastrephidae</t>
  </si>
  <si>
    <t>SQU</t>
  </si>
  <si>
    <t>Eledone spp</t>
  </si>
  <si>
    <t>OCM</t>
  </si>
  <si>
    <t>Eledone cirrhosa</t>
  </si>
  <si>
    <t>EOI</t>
  </si>
  <si>
    <t>Eledone moschata</t>
  </si>
  <si>
    <t>EDT</t>
  </si>
  <si>
    <t>Sepia officinalis</t>
  </si>
  <si>
    <t>CTC</t>
  </si>
  <si>
    <t>Sepiidae, Sepiolidae</t>
  </si>
  <si>
    <t>CTL</t>
  </si>
  <si>
    <t>Cephalopoda</t>
  </si>
  <si>
    <t>CEP</t>
  </si>
  <si>
    <t>Torpedo marmorata</t>
  </si>
  <si>
    <t>TTR</t>
  </si>
  <si>
    <t>Myliobatis aquila</t>
  </si>
  <si>
    <t>MYL</t>
  </si>
  <si>
    <t>Scyliorhinus spp</t>
  </si>
  <si>
    <t>SCL</t>
  </si>
  <si>
    <t>Squalidae</t>
  </si>
  <si>
    <t>DGX</t>
  </si>
  <si>
    <t>Squalus acanthias</t>
  </si>
  <si>
    <t>DGS</t>
  </si>
  <si>
    <t>Mustelus mustelus</t>
  </si>
  <si>
    <t>SMD</t>
  </si>
  <si>
    <t>Raja spp</t>
  </si>
  <si>
    <t>SKA</t>
  </si>
  <si>
    <t>OSTALA HRSKAVIČNA RIBA</t>
  </si>
  <si>
    <t>Belone belone</t>
  </si>
  <si>
    <t>GAR</t>
  </si>
  <si>
    <t>Engraulis encrasicolus</t>
  </si>
  <si>
    <t>ANE</t>
  </si>
  <si>
    <t>Sprattus sprattus</t>
  </si>
  <si>
    <t>SPR</t>
  </si>
  <si>
    <t>Scomber colias</t>
  </si>
  <si>
    <t>VMA</t>
  </si>
  <si>
    <t>Scomber scombrus</t>
  </si>
  <si>
    <t>MAC</t>
  </si>
  <si>
    <t>Sardina pilchardus</t>
  </si>
  <si>
    <t>PIL</t>
  </si>
  <si>
    <t>Sardinella aurita</t>
  </si>
  <si>
    <t>SAA</t>
  </si>
  <si>
    <t>Trachurus spp</t>
  </si>
  <si>
    <t>JAX</t>
  </si>
  <si>
    <t>Homarus gammarus</t>
  </si>
  <si>
    <t>LBE</t>
  </si>
  <si>
    <t>Palinurus elephas</t>
  </si>
  <si>
    <t>SLO</t>
  </si>
  <si>
    <t>Squilla mantis</t>
  </si>
  <si>
    <t>MTS</t>
  </si>
  <si>
    <t>Parapenaeus longirostris</t>
  </si>
  <si>
    <t>DPS</t>
  </si>
  <si>
    <t>Callinectes sapidus</t>
  </si>
  <si>
    <t>CRB</t>
  </si>
  <si>
    <t>Maja squinado</t>
  </si>
  <si>
    <t>SCR</t>
  </si>
  <si>
    <t>Nephrops norvegicus</t>
  </si>
  <si>
    <t>NEP</t>
  </si>
  <si>
    <t>Penaeus monodon</t>
  </si>
  <si>
    <t>GIT</t>
  </si>
  <si>
    <t>Crustacea</t>
  </si>
  <si>
    <t>CRU</t>
  </si>
  <si>
    <t>Mytilus galloprovincialis</t>
  </si>
  <si>
    <t>MSM</t>
  </si>
  <si>
    <t>Pecten jacobaeus</t>
  </si>
  <si>
    <t>SJA</t>
  </si>
  <si>
    <t>Ostrea edulis</t>
  </si>
  <si>
    <t>OYF</t>
  </si>
  <si>
    <t>Pectinidae</t>
  </si>
  <si>
    <t>SCX</t>
  </si>
  <si>
    <t>Ruditapes decussatus</t>
  </si>
  <si>
    <t>CTG</t>
  </si>
  <si>
    <t>Arca noae</t>
  </si>
  <si>
    <t>RKQ</t>
  </si>
  <si>
    <t>Chlamys varia</t>
  </si>
  <si>
    <t>VSC</t>
  </si>
  <si>
    <t>Venus verrucosa</t>
  </si>
  <si>
    <t>VEV</t>
  </si>
  <si>
    <t>Callista chione</t>
  </si>
  <si>
    <t>KLK</t>
  </si>
  <si>
    <t>Bivalvia</t>
  </si>
  <si>
    <t>CLX</t>
  </si>
  <si>
    <t>Seriola dumerili</t>
  </si>
  <si>
    <t>AMB</t>
  </si>
  <si>
    <t>Xiphias gladius</t>
  </si>
  <si>
    <t>SWO</t>
  </si>
  <si>
    <t>Lichia amia</t>
  </si>
  <si>
    <t>LEE</t>
  </si>
  <si>
    <t>Euthynnus alletteratus</t>
  </si>
  <si>
    <t>LTA</t>
  </si>
  <si>
    <t>Sarda sarda</t>
  </si>
  <si>
    <t>BON</t>
  </si>
  <si>
    <t>RUMBAC, TRUP</t>
  </si>
  <si>
    <t>Auxis thazard, A. rochei</t>
  </si>
  <si>
    <t>FRZ</t>
  </si>
  <si>
    <t>Thunnus thynnus</t>
  </si>
  <si>
    <t>BFT</t>
  </si>
  <si>
    <t>OSTALA VELIKA PLAVA RIBA</t>
  </si>
  <si>
    <t>Echinoidea</t>
  </si>
  <si>
    <t>URX</t>
  </si>
  <si>
    <t>Microcosmus vulgaris</t>
  </si>
  <si>
    <t>SSG</t>
  </si>
  <si>
    <t>Eunice spp.</t>
  </si>
  <si>
    <t>FXX</t>
  </si>
  <si>
    <t>Murex spp</t>
  </si>
  <si>
    <t>MUE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</si>
</sst>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theme="4" tint="0.799951170384838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511703848384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117">
    <xf numFmtId="0" fontId="0" fillId="0" borderId="0" xfId="0"/>
    <xf numFmtId="0" fontId="1" fillId="0" borderId="0" xfId="3"/>
    <xf numFmtId="0" fontId="3" fillId="0" borderId="0" xfId="3" applyFont="1"/>
    <xf numFmtId="0" fontId="5" fillId="0" borderId="0" xfId="3" applyFont="1" applyAlignment="1">
      <alignment wrapText="1"/>
    </xf>
    <xf numFmtId="0" fontId="7" fillId="0" borderId="0" xfId="3" applyFont="1" applyAlignment="1">
      <alignment vertical="center" wrapText="1"/>
    </xf>
    <xf numFmtId="3" fontId="5" fillId="0" borderId="8" xfId="3" applyNumberFormat="1" applyFont="1" applyBorder="1" applyAlignment="1">
      <alignment horizontal="center"/>
    </xf>
    <xf numFmtId="3" fontId="5" fillId="0" borderId="1" xfId="3" applyNumberFormat="1" applyFont="1" applyBorder="1" applyAlignment="1">
      <alignment horizontal="center"/>
    </xf>
    <xf numFmtId="3" fontId="5" fillId="0" borderId="5" xfId="3" applyNumberFormat="1" applyFont="1" applyBorder="1" applyAlignment="1">
      <alignment horizontal="center"/>
    </xf>
    <xf numFmtId="0" fontId="5" fillId="0" borderId="14" xfId="3" applyFont="1" applyBorder="1"/>
    <xf numFmtId="0" fontId="5" fillId="0" borderId="16" xfId="3" applyFont="1" applyBorder="1"/>
    <xf numFmtId="3" fontId="5" fillId="0" borderId="17" xfId="3" applyNumberFormat="1" applyFont="1" applyBorder="1" applyAlignment="1">
      <alignment horizontal="center"/>
    </xf>
    <xf numFmtId="0" fontId="5" fillId="0" borderId="19" xfId="3" applyFont="1" applyBorder="1"/>
    <xf numFmtId="3" fontId="5" fillId="0" borderId="23" xfId="3" applyNumberFormat="1" applyFont="1" applyBorder="1" applyAlignment="1">
      <alignment horizontal="center"/>
    </xf>
    <xf numFmtId="3" fontId="5" fillId="0" borderId="24" xfId="3" applyNumberFormat="1" applyFont="1" applyBorder="1" applyAlignment="1">
      <alignment horizontal="center"/>
    </xf>
    <xf numFmtId="3" fontId="5" fillId="0" borderId="21" xfId="3" applyNumberFormat="1" applyFont="1" applyBorder="1" applyAlignment="1">
      <alignment horizontal="center"/>
    </xf>
    <xf numFmtId="3" fontId="5" fillId="0" borderId="22" xfId="3" applyNumberFormat="1" applyFont="1" applyBorder="1" applyAlignment="1">
      <alignment horizontal="center"/>
    </xf>
    <xf numFmtId="0" fontId="4" fillId="0" borderId="0" xfId="3" applyFont="1" applyAlignment="1">
      <alignment vertical="center"/>
    </xf>
    <xf numFmtId="2" fontId="1" fillId="0" borderId="0" xfId="3" applyNumberFormat="1"/>
    <xf numFmtId="3" fontId="5" fillId="0" borderId="14" xfId="3" applyNumberFormat="1" applyFont="1" applyBorder="1" applyAlignment="1">
      <alignment horizontal="center"/>
    </xf>
    <xf numFmtId="2" fontId="6" fillId="2" borderId="32" xfId="3" applyNumberFormat="1" applyFont="1" applyFill="1" applyBorder="1" applyAlignment="1">
      <alignment horizontal="center"/>
    </xf>
    <xf numFmtId="3" fontId="5" fillId="0" borderId="30" xfId="3" applyNumberFormat="1" applyFont="1" applyBorder="1" applyAlignment="1">
      <alignment horizontal="center"/>
    </xf>
    <xf numFmtId="0" fontId="8" fillId="0" borderId="0" xfId="3" applyFont="1" applyAlignment="1">
      <alignment vertical="center" wrapText="1"/>
    </xf>
    <xf numFmtId="0" fontId="6" fillId="0" borderId="0" xfId="3" applyFont="1" applyAlignment="1">
      <alignment vertical="center" wrapText="1"/>
    </xf>
    <xf numFmtId="3" fontId="5" fillId="0" borderId="37" xfId="3" applyNumberFormat="1" applyFont="1" applyBorder="1" applyAlignment="1">
      <alignment horizontal="center"/>
    </xf>
    <xf numFmtId="3" fontId="5" fillId="0" borderId="34" xfId="3" applyNumberFormat="1" applyFont="1" applyBorder="1" applyAlignment="1">
      <alignment horizontal="center"/>
    </xf>
    <xf numFmtId="3" fontId="5" fillId="0" borderId="0" xfId="3" applyNumberFormat="1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2" fontId="5" fillId="0" borderId="0" xfId="0" applyNumberFormat="1" applyFont="1" applyAlignment="1">
      <alignment horizontal="center"/>
    </xf>
    <xf numFmtId="2" fontId="5" fillId="0" borderId="3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2" xfId="3" applyFont="1" applyFill="1" applyBorder="1" applyAlignment="1">
      <alignment horizontal="center" vertical="center" wrapText="1"/>
    </xf>
    <xf numFmtId="0" fontId="6" fillId="5" borderId="11" xfId="3" applyFont="1" applyFill="1" applyBorder="1" applyAlignment="1">
      <alignment horizontal="center" vertical="center" wrapText="1"/>
    </xf>
    <xf numFmtId="3" fontId="6" fillId="5" borderId="12" xfId="3" applyNumberFormat="1" applyFont="1" applyFill="1" applyBorder="1" applyAlignment="1">
      <alignment horizontal="center" vertical="center" wrapText="1"/>
    </xf>
    <xf numFmtId="3" fontId="6" fillId="5" borderId="11" xfId="3" applyNumberFormat="1" applyFont="1" applyFill="1" applyBorder="1" applyAlignment="1">
      <alignment horizontal="center" vertical="center" wrapText="1"/>
    </xf>
    <xf numFmtId="2" fontId="6" fillId="6" borderId="32" xfId="0" applyNumberFormat="1" applyFont="1" applyFill="1" applyBorder="1" applyAlignment="1">
      <alignment horizontal="center"/>
    </xf>
    <xf numFmtId="2" fontId="6" fillId="6" borderId="32" xfId="3" applyNumberFormat="1" applyFont="1" applyFill="1" applyBorder="1" applyAlignment="1">
      <alignment horizontal="center"/>
    </xf>
    <xf numFmtId="0" fontId="6" fillId="7" borderId="13" xfId="3" applyFont="1" applyFill="1" applyBorder="1" applyAlignment="1">
      <alignment horizontal="center"/>
    </xf>
    <xf numFmtId="3" fontId="6" fillId="7" borderId="43" xfId="3" applyNumberFormat="1" applyFont="1" applyFill="1" applyBorder="1" applyAlignment="1">
      <alignment horizontal="center"/>
    </xf>
    <xf numFmtId="3" fontId="6" fillId="7" borderId="6" xfId="3" applyNumberFormat="1" applyFont="1" applyFill="1" applyBorder="1" applyAlignment="1">
      <alignment horizontal="center"/>
    </xf>
    <xf numFmtId="2" fontId="6" fillId="7" borderId="6" xfId="0" applyNumberFormat="1" applyFont="1" applyFill="1" applyBorder="1" applyAlignment="1">
      <alignment horizontal="center"/>
    </xf>
    <xf numFmtId="3" fontId="6" fillId="7" borderId="32" xfId="3" applyNumberFormat="1" applyFont="1" applyFill="1" applyBorder="1" applyAlignment="1">
      <alignment horizontal="center"/>
    </xf>
    <xf numFmtId="2" fontId="6" fillId="7" borderId="32" xfId="3" applyNumberFormat="1" applyFont="1" applyFill="1" applyBorder="1" applyAlignment="1">
      <alignment horizontal="center"/>
    </xf>
    <xf numFmtId="0" fontId="7" fillId="0" borderId="6" xfId="0" applyFont="1" applyBorder="1"/>
    <xf numFmtId="0" fontId="5" fillId="0" borderId="6" xfId="0" applyFont="1" applyBorder="1" applyAlignment="1">
      <alignment horizontal="center"/>
    </xf>
    <xf numFmtId="3" fontId="5" fillId="0" borderId="44" xfId="3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3" fontId="5" fillId="0" borderId="2" xfId="3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3" fontId="5" fillId="0" borderId="45" xfId="3" applyNumberFormat="1" applyFont="1" applyBorder="1" applyAlignment="1">
      <alignment horizontal="center"/>
    </xf>
    <xf numFmtId="2" fontId="5" fillId="0" borderId="18" xfId="3" applyNumberFormat="1" applyFont="1" applyBorder="1" applyAlignment="1">
      <alignment horizontal="center"/>
    </xf>
    <xf numFmtId="0" fontId="7" fillId="0" borderId="27" xfId="0" applyFont="1" applyBorder="1"/>
    <xf numFmtId="0" fontId="5" fillId="0" borderId="27" xfId="0" applyFont="1" applyBorder="1" applyAlignment="1">
      <alignment horizontal="center"/>
    </xf>
    <xf numFmtId="3" fontId="5" fillId="0" borderId="4" xfId="3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3" fontId="5" fillId="0" borderId="3" xfId="3" applyNumberFormat="1" applyFont="1" applyBorder="1" applyAlignment="1">
      <alignment horizontal="center"/>
    </xf>
    <xf numFmtId="0" fontId="7" fillId="0" borderId="31" xfId="3" applyFont="1" applyBorder="1"/>
    <xf numFmtId="0" fontId="5" fillId="0" borderId="31" xfId="3" applyFont="1" applyBorder="1" applyAlignment="1">
      <alignment horizontal="center"/>
    </xf>
    <xf numFmtId="3" fontId="5" fillId="0" borderId="46" xfId="3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6" fillId="7" borderId="11" xfId="3" applyFont="1" applyFill="1" applyBorder="1" applyAlignment="1">
      <alignment horizontal="center"/>
    </xf>
    <xf numFmtId="0" fontId="9" fillId="7" borderId="32" xfId="3" applyFont="1" applyFill="1" applyBorder="1" applyAlignment="1">
      <alignment horizontal="center"/>
    </xf>
    <xf numFmtId="0" fontId="6" fillId="7" borderId="32" xfId="3" applyFont="1" applyFill="1" applyBorder="1" applyAlignment="1">
      <alignment horizontal="center"/>
    </xf>
    <xf numFmtId="3" fontId="6" fillId="7" borderId="12" xfId="3" applyNumberFormat="1" applyFont="1" applyFill="1" applyBorder="1" applyAlignment="1">
      <alignment horizontal="center"/>
    </xf>
    <xf numFmtId="4" fontId="6" fillId="7" borderId="32" xfId="3" applyNumberFormat="1" applyFont="1" applyFill="1" applyBorder="1" applyAlignment="1">
      <alignment horizontal="center"/>
    </xf>
    <xf numFmtId="3" fontId="6" fillId="7" borderId="39" xfId="3" applyNumberFormat="1" applyFont="1" applyFill="1" applyBorder="1" applyAlignment="1">
      <alignment horizontal="center"/>
    </xf>
    <xf numFmtId="3" fontId="6" fillId="7" borderId="7" xfId="3" applyNumberFormat="1" applyFont="1" applyFill="1" applyBorder="1" applyAlignment="1">
      <alignment horizontal="center"/>
    </xf>
    <xf numFmtId="2" fontId="6" fillId="7" borderId="7" xfId="3" applyNumberFormat="1" applyFont="1" applyFill="1" applyBorder="1" applyAlignment="1">
      <alignment horizontal="center"/>
    </xf>
    <xf numFmtId="3" fontId="6" fillId="7" borderId="11" xfId="3" applyNumberFormat="1" applyFont="1" applyFill="1" applyBorder="1" applyAlignment="1">
      <alignment horizontal="center"/>
    </xf>
    <xf numFmtId="2" fontId="6" fillId="7" borderId="40" xfId="3" applyNumberFormat="1" applyFont="1" applyFill="1" applyBorder="1" applyAlignment="1">
      <alignment horizontal="center"/>
    </xf>
    <xf numFmtId="4" fontId="6" fillId="7" borderId="35" xfId="3" applyNumberFormat="1" applyFont="1" applyFill="1" applyBorder="1" applyAlignment="1">
      <alignment horizontal="center"/>
    </xf>
    <xf numFmtId="0" fontId="7" fillId="0" borderId="29" xfId="0" applyFont="1" applyBorder="1"/>
    <xf numFmtId="0" fontId="5" fillId="0" borderId="29" xfId="0" applyFont="1" applyBorder="1" applyAlignment="1">
      <alignment horizontal="center"/>
    </xf>
    <xf numFmtId="2" fontId="5" fillId="0" borderId="4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7" fillId="0" borderId="31" xfId="0" applyFont="1" applyBorder="1"/>
    <xf numFmtId="0" fontId="5" fillId="0" borderId="31" xfId="0" applyFont="1" applyBorder="1" applyAlignment="1">
      <alignment horizontal="center"/>
    </xf>
    <xf numFmtId="3" fontId="5" fillId="0" borderId="47" xfId="3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37" xfId="0" applyNumberFormat="1" applyFont="1" applyBorder="1" applyAlignment="1">
      <alignment horizontal="center"/>
    </xf>
    <xf numFmtId="3" fontId="6" fillId="7" borderId="40" xfId="3" applyNumberFormat="1" applyFont="1" applyFill="1" applyBorder="1" applyAlignment="1">
      <alignment horizontal="center"/>
    </xf>
    <xf numFmtId="0" fontId="7" fillId="0" borderId="33" xfId="0" applyFont="1" applyBorder="1"/>
    <xf numFmtId="0" fontId="5" fillId="0" borderId="33" xfId="0" applyFont="1" applyBorder="1" applyAlignment="1">
      <alignment horizontal="center"/>
    </xf>
    <xf numFmtId="3" fontId="5" fillId="0" borderId="43" xfId="3" applyNumberFormat="1" applyFont="1" applyBorder="1" applyAlignment="1">
      <alignment horizontal="center"/>
    </xf>
    <xf numFmtId="3" fontId="5" fillId="0" borderId="48" xfId="3" applyNumberFormat="1" applyFont="1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2" fontId="5" fillId="0" borderId="49" xfId="3" applyNumberFormat="1" applyFont="1" applyBorder="1" applyAlignment="1">
      <alignment horizontal="center"/>
    </xf>
    <xf numFmtId="2" fontId="6" fillId="7" borderId="35" xfId="3" applyNumberFormat="1" applyFont="1" applyFill="1" applyBorder="1" applyAlignment="1">
      <alignment horizontal="center"/>
    </xf>
    <xf numFmtId="2" fontId="6" fillId="7" borderId="12" xfId="3" applyNumberFormat="1" applyFont="1" applyFill="1" applyBorder="1" applyAlignment="1">
      <alignment horizontal="center"/>
    </xf>
    <xf numFmtId="2" fontId="5" fillId="0" borderId="15" xfId="3" applyNumberFormat="1" applyFont="1" applyBorder="1" applyAlignment="1">
      <alignment horizontal="center"/>
    </xf>
    <xf numFmtId="2" fontId="5" fillId="0" borderId="50" xfId="0" applyNumberFormat="1" applyFont="1" applyBorder="1" applyAlignment="1">
      <alignment horizontal="center"/>
    </xf>
    <xf numFmtId="2" fontId="5" fillId="0" borderId="20" xfId="3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2" fontId="6" fillId="7" borderId="51" xfId="3" applyNumberFormat="1" applyFont="1" applyFill="1" applyBorder="1" applyAlignment="1">
      <alignment horizontal="center"/>
    </xf>
    <xf numFmtId="3" fontId="5" fillId="0" borderId="52" xfId="3" applyNumberFormat="1" applyFont="1" applyBorder="1" applyAlignment="1">
      <alignment horizontal="center"/>
    </xf>
    <xf numFmtId="0" fontId="5" fillId="0" borderId="17" xfId="3" applyFont="1" applyBorder="1"/>
    <xf numFmtId="0" fontId="7" fillId="0" borderId="38" xfId="0" applyFont="1" applyBorder="1"/>
    <xf numFmtId="2" fontId="6" fillId="7" borderId="35" xfId="0" applyNumberFormat="1" applyFont="1" applyFill="1" applyBorder="1" applyAlignment="1">
      <alignment horizontal="center"/>
    </xf>
    <xf numFmtId="2" fontId="5" fillId="0" borderId="53" xfId="0" applyNumberFormat="1" applyFont="1" applyBorder="1" applyAlignment="1">
      <alignment horizontal="center"/>
    </xf>
    <xf numFmtId="0" fontId="7" fillId="0" borderId="28" xfId="0" applyFont="1" applyBorder="1"/>
    <xf numFmtId="0" fontId="5" fillId="0" borderId="28" xfId="0" applyFont="1" applyBorder="1" applyAlignment="1">
      <alignment horizontal="center"/>
    </xf>
    <xf numFmtId="3" fontId="5" fillId="0" borderId="55" xfId="3" applyNumberFormat="1" applyFont="1" applyBorder="1" applyAlignment="1">
      <alignment horizontal="center"/>
    </xf>
    <xf numFmtId="3" fontId="5" fillId="0" borderId="54" xfId="3" applyNumberFormat="1" applyFont="1" applyBorder="1" applyAlignment="1">
      <alignment horizontal="center"/>
    </xf>
    <xf numFmtId="2" fontId="5" fillId="0" borderId="25" xfId="3" applyNumberFormat="1" applyFont="1" applyBorder="1" applyAlignment="1">
      <alignment horizontal="center"/>
    </xf>
    <xf numFmtId="0" fontId="6" fillId="4" borderId="9" xfId="3" applyFont="1" applyFill="1" applyBorder="1" applyAlignment="1">
      <alignment horizontal="center" vertical="center" wrapText="1"/>
    </xf>
    <xf numFmtId="0" fontId="6" fillId="4" borderId="41" xfId="3" applyFont="1" applyFill="1" applyBorder="1" applyAlignment="1">
      <alignment horizontal="center" vertical="center" wrapText="1"/>
    </xf>
    <xf numFmtId="0" fontId="6" fillId="4" borderId="42" xfId="3" applyFont="1" applyFill="1" applyBorder="1" applyAlignment="1">
      <alignment horizontal="center" vertical="center" wrapText="1"/>
    </xf>
    <xf numFmtId="2" fontId="6" fillId="4" borderId="6" xfId="3" applyNumberFormat="1" applyFont="1" applyFill="1" applyBorder="1" applyAlignment="1">
      <alignment horizontal="center" vertical="center" wrapText="1"/>
    </xf>
    <xf numFmtId="2" fontId="6" fillId="4" borderId="7" xfId="3" applyNumberFormat="1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40" xfId="3" applyFont="1" applyFill="1" applyBorder="1" applyAlignment="1">
      <alignment horizontal="center" vertical="center" wrapText="1"/>
    </xf>
    <xf numFmtId="0" fontId="6" fillId="4" borderId="35" xfId="3" applyFont="1" applyFill="1" applyBorder="1" applyAlignment="1">
      <alignment horizontal="center" vertical="center" wrapText="1"/>
    </xf>
    <xf numFmtId="0" fontId="5" fillId="0" borderId="36" xfId="3" applyFont="1" applyBorder="1"/>
    <xf numFmtId="0" fontId="5" fillId="0" borderId="43" xfId="3" applyFont="1" applyBorder="1"/>
    <xf numFmtId="0" fontId="5" fillId="0" borderId="36" xfId="0" applyFont="1" applyBorder="1"/>
    <xf numFmtId="0" fontId="5" fillId="0" borderId="26" xfId="0" applyFont="1" applyBorder="1"/>
  </cellXfs>
  <cellStyles count="8">
    <cellStyle name="Normal" xfId="0" builtinId="0"/>
    <cellStyle name="Normalno 2" xfId="3" xr:uid="{00000000-0005-0000-0000-000001000000}"/>
    <cellStyle name="Normalno 2 2" xfId="5" xr:uid="{00000000-0005-0000-0000-000002000000}"/>
    <cellStyle name="Normalno 2 3" xfId="7" xr:uid="{00000000-0005-0000-0000-000003000000}"/>
    <cellStyle name="Normalno 3" xfId="6" xr:uid="{00000000-0005-0000-0000-000004000000}"/>
    <cellStyle name="Normalno 4" xfId="1" xr:uid="{00000000-0005-0000-0000-000005000000}"/>
    <cellStyle name="Postotak 2" xfId="4" xr:uid="{00000000-0005-0000-0000-000006000000}"/>
    <cellStyle name="Postotak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1"/>
  <sheetViews>
    <sheetView tabSelected="1" workbookViewId="0"/>
  </sheetViews>
  <sheetFormatPr defaultRowHeight="12.75" x14ac:dyDescent="0.2"/>
  <cols>
    <col min="1" max="1" width="39.140625" style="26" bestFit="1" customWidth="1"/>
    <col min="2" max="2" width="26.140625" style="30" bestFit="1" customWidth="1"/>
    <col min="3" max="3" width="11.28515625" style="30" bestFit="1" customWidth="1"/>
    <col min="4" max="4" width="11.140625" style="28" customWidth="1"/>
    <col min="5" max="5" width="9.85546875" style="26" bestFit="1" customWidth="1"/>
    <col min="6" max="6" width="9.140625" style="26"/>
    <col min="7" max="9" width="9.85546875" style="26" bestFit="1" customWidth="1"/>
    <col min="10" max="10" width="9.140625" style="26"/>
    <col min="11" max="11" width="9.85546875" style="26" bestFit="1" customWidth="1"/>
    <col min="12" max="12" width="10.5703125" style="26" customWidth="1"/>
    <col min="13" max="16384" width="9.140625" style="26"/>
  </cols>
  <sheetData>
    <row r="1" spans="1:12" ht="16.5" customHeight="1" x14ac:dyDescent="0.25">
      <c r="A1" s="22" t="s">
        <v>0</v>
      </c>
      <c r="B1" s="2"/>
      <c r="C1" s="2"/>
      <c r="D1" s="17"/>
    </row>
    <row r="2" spans="1:12" ht="15" x14ac:dyDescent="0.25">
      <c r="A2" s="22" t="s">
        <v>1</v>
      </c>
      <c r="B2" s="2"/>
      <c r="C2" s="2"/>
      <c r="D2" s="17"/>
    </row>
    <row r="3" spans="1:12" ht="15" x14ac:dyDescent="0.25">
      <c r="A3" s="3"/>
      <c r="B3" s="2"/>
      <c r="C3" s="4"/>
      <c r="D3" s="17"/>
    </row>
    <row r="4" spans="1:12" ht="15" x14ac:dyDescent="0.25">
      <c r="A4" s="4" t="s">
        <v>2</v>
      </c>
      <c r="B4" s="27" t="s">
        <v>123</v>
      </c>
      <c r="C4" s="4"/>
      <c r="D4" s="17"/>
    </row>
    <row r="5" spans="1:12" ht="15" x14ac:dyDescent="0.25">
      <c r="A5" s="4" t="s">
        <v>3</v>
      </c>
      <c r="B5" s="27" t="s">
        <v>124</v>
      </c>
      <c r="C5" s="4"/>
      <c r="D5" s="17"/>
    </row>
    <row r="6" spans="1:12" ht="13.5" customHeight="1" x14ac:dyDescent="0.25">
      <c r="A6" s="3"/>
      <c r="B6" s="1"/>
      <c r="C6" s="1"/>
      <c r="D6" s="17"/>
    </row>
    <row r="7" spans="1:12" ht="15" x14ac:dyDescent="0.25">
      <c r="A7" s="16" t="s">
        <v>4</v>
      </c>
      <c r="B7" s="1"/>
      <c r="C7" s="1"/>
      <c r="D7" s="17"/>
    </row>
    <row r="8" spans="1:12" ht="15.75" thickBot="1" x14ac:dyDescent="0.3">
      <c r="A8" s="1"/>
      <c r="B8" s="1"/>
      <c r="C8" s="1"/>
      <c r="D8" s="17"/>
    </row>
    <row r="9" spans="1:12" ht="13.5" customHeight="1" thickBot="1" x14ac:dyDescent="0.25">
      <c r="A9" s="31"/>
      <c r="B9" s="31"/>
      <c r="C9" s="31"/>
      <c r="D9" s="110" t="s">
        <v>5</v>
      </c>
      <c r="E9" s="111"/>
      <c r="F9" s="111"/>
      <c r="G9" s="112"/>
      <c r="H9" s="105" t="s">
        <v>125</v>
      </c>
      <c r="I9" s="106"/>
      <c r="J9" s="106"/>
      <c r="K9" s="107"/>
      <c r="L9" s="108" t="s">
        <v>126</v>
      </c>
    </row>
    <row r="10" spans="1:12" ht="39" thickBot="1" x14ac:dyDescent="0.25">
      <c r="A10" s="31" t="s">
        <v>6</v>
      </c>
      <c r="B10" s="31" t="s">
        <v>127</v>
      </c>
      <c r="C10" s="31" t="s">
        <v>128</v>
      </c>
      <c r="D10" s="31" t="s">
        <v>7</v>
      </c>
      <c r="E10" s="31" t="s">
        <v>8</v>
      </c>
      <c r="F10" s="31" t="s">
        <v>9</v>
      </c>
      <c r="G10" s="31" t="s">
        <v>129</v>
      </c>
      <c r="H10" s="31" t="s">
        <v>7</v>
      </c>
      <c r="I10" s="31" t="s">
        <v>8</v>
      </c>
      <c r="J10" s="31" t="s">
        <v>9</v>
      </c>
      <c r="K10" s="31" t="s">
        <v>129</v>
      </c>
      <c r="L10" s="109"/>
    </row>
    <row r="11" spans="1:12" ht="13.5" thickBot="1" x14ac:dyDescent="0.25">
      <c r="A11" s="32" t="s">
        <v>10</v>
      </c>
      <c r="B11" s="32"/>
      <c r="C11" s="32"/>
      <c r="D11" s="33">
        <f>D12+D67+D77+D86+D95+D105+D116+D125</f>
        <v>40094972.359999992</v>
      </c>
      <c r="E11" s="34">
        <f>E12+E67+E77+E86+E95+E105+E116+E125</f>
        <v>53262723.420000009</v>
      </c>
      <c r="F11" s="35">
        <f t="shared" ref="F11:F73" si="0">E11/D11</f>
        <v>1.3284140201362649</v>
      </c>
      <c r="G11" s="34">
        <f>G12+G67+G77+G86+G95+G105+G116+G125</f>
        <v>63168891.203495651</v>
      </c>
      <c r="H11" s="34">
        <f>H12+H67+H77+H86+H95+H105+H116+H125</f>
        <v>37078635.43</v>
      </c>
      <c r="I11" s="34">
        <f>I12+I67+I77+I86+I95+I105+I116+I125</f>
        <v>54653891.470000029</v>
      </c>
      <c r="J11" s="36">
        <f t="shared" ref="J11:J24" si="1">I11/H11</f>
        <v>1.4739995373664707</v>
      </c>
      <c r="K11" s="34">
        <f>K12+K67+K77+K86+K95+K105+K116+K125</f>
        <v>65709016.826648995</v>
      </c>
      <c r="L11" s="36">
        <f t="shared" ref="L11:L12" si="2">(J11/F11)*100</f>
        <v>110.95934814172408</v>
      </c>
    </row>
    <row r="12" spans="1:12" ht="13.5" thickBot="1" x14ac:dyDescent="0.25">
      <c r="A12" s="37" t="s">
        <v>11</v>
      </c>
      <c r="B12" s="37"/>
      <c r="C12" s="37"/>
      <c r="D12" s="38">
        <f>SUM(D13:D66)</f>
        <v>2342425.7899999972</v>
      </c>
      <c r="E12" s="39">
        <f>SUM(E13:E66)</f>
        <v>13262309.030000009</v>
      </c>
      <c r="F12" s="40">
        <f t="shared" si="0"/>
        <v>5.6617840729972597</v>
      </c>
      <c r="G12" s="41">
        <f>SUM(G13:G66)</f>
        <v>17707839.472763773</v>
      </c>
      <c r="H12" s="41">
        <f>SUM(H13:H66)</f>
        <v>2113227.29</v>
      </c>
      <c r="I12" s="41">
        <f>SUM(I13:I66)</f>
        <v>13356996.15000001</v>
      </c>
      <c r="J12" s="42">
        <f t="shared" si="1"/>
        <v>6.3206623410584521</v>
      </c>
      <c r="K12" s="41">
        <f>SUM(K13:K66)</f>
        <v>18616349.695247553</v>
      </c>
      <c r="L12" s="41">
        <f t="shared" si="2"/>
        <v>111.63729064136479</v>
      </c>
    </row>
    <row r="13" spans="1:12" x14ac:dyDescent="0.2">
      <c r="A13" s="8" t="s">
        <v>12</v>
      </c>
      <c r="B13" s="43" t="s">
        <v>130</v>
      </c>
      <c r="C13" s="44" t="s">
        <v>131</v>
      </c>
      <c r="D13" s="45">
        <v>44078.639999999898</v>
      </c>
      <c r="E13" s="15">
        <v>141233.99</v>
      </c>
      <c r="F13" s="46">
        <f t="shared" si="0"/>
        <v>3.2041367428759218</v>
      </c>
      <c r="G13" s="47">
        <v>197453.132463152</v>
      </c>
      <c r="H13" s="14">
        <v>41370.47</v>
      </c>
      <c r="I13" s="15">
        <v>127793.74</v>
      </c>
      <c r="J13" s="48">
        <f t="shared" si="1"/>
        <v>3.0890086576246292</v>
      </c>
      <c r="K13" s="49">
        <v>175951.63209306</v>
      </c>
      <c r="L13" s="50">
        <f>(J13/F13)*100</f>
        <v>96.406892261784122</v>
      </c>
    </row>
    <row r="14" spans="1:12" x14ac:dyDescent="0.2">
      <c r="A14" s="9" t="s">
        <v>132</v>
      </c>
      <c r="B14" s="51" t="s">
        <v>133</v>
      </c>
      <c r="C14" s="52" t="s">
        <v>134</v>
      </c>
      <c r="D14" s="53">
        <v>451.41</v>
      </c>
      <c r="E14" s="6">
        <v>1129.1600000000001</v>
      </c>
      <c r="F14" s="54">
        <f t="shared" si="0"/>
        <v>2.5014067034403316</v>
      </c>
      <c r="G14" s="55">
        <v>4262.2969663941903</v>
      </c>
      <c r="H14" s="10">
        <v>1017.67</v>
      </c>
      <c r="I14" s="6">
        <v>1823.73</v>
      </c>
      <c r="J14" s="54">
        <f t="shared" si="1"/>
        <v>1.7920642251417453</v>
      </c>
      <c r="K14" s="24">
        <v>3705.1107061228099</v>
      </c>
      <c r="L14" s="50">
        <f t="shared" ref="L14:L75" si="3">(J14/F14)*100</f>
        <v>71.642257241775766</v>
      </c>
    </row>
    <row r="15" spans="1:12" x14ac:dyDescent="0.2">
      <c r="A15" s="9" t="s">
        <v>13</v>
      </c>
      <c r="B15" s="51" t="s">
        <v>135</v>
      </c>
      <c r="C15" s="52" t="s">
        <v>136</v>
      </c>
      <c r="D15" s="53">
        <v>3266.92</v>
      </c>
      <c r="E15" s="6">
        <v>14973.66</v>
      </c>
      <c r="F15" s="54">
        <f t="shared" si="0"/>
        <v>4.5834180206432968</v>
      </c>
      <c r="G15" s="55">
        <v>26772.248834559701</v>
      </c>
      <c r="H15" s="10">
        <v>2835.52</v>
      </c>
      <c r="I15" s="6">
        <v>13554.07</v>
      </c>
      <c r="J15" s="54">
        <f t="shared" si="1"/>
        <v>4.780100299063311</v>
      </c>
      <c r="K15" s="24">
        <v>31826.051194172502</v>
      </c>
      <c r="L15" s="50">
        <f t="shared" si="3"/>
        <v>104.29117042203384</v>
      </c>
    </row>
    <row r="16" spans="1:12" x14ac:dyDescent="0.2">
      <c r="A16" s="9" t="s">
        <v>14</v>
      </c>
      <c r="B16" s="51" t="s">
        <v>137</v>
      </c>
      <c r="C16" s="52" t="s">
        <v>138</v>
      </c>
      <c r="D16" s="53">
        <v>55488.41</v>
      </c>
      <c r="E16" s="6">
        <v>38855.769999999997</v>
      </c>
      <c r="F16" s="54">
        <f t="shared" si="0"/>
        <v>0.70025019639236363</v>
      </c>
      <c r="G16" s="55">
        <v>50677.498853025398</v>
      </c>
      <c r="H16" s="10">
        <v>112204.48</v>
      </c>
      <c r="I16" s="6">
        <v>70805.180000000095</v>
      </c>
      <c r="J16" s="54">
        <f t="shared" si="1"/>
        <v>0.63103701385185418</v>
      </c>
      <c r="K16" s="24">
        <v>79822.579030910405</v>
      </c>
      <c r="L16" s="50">
        <f t="shared" si="3"/>
        <v>90.115935290401836</v>
      </c>
    </row>
    <row r="17" spans="1:12" x14ac:dyDescent="0.2">
      <c r="A17" s="9" t="s">
        <v>15</v>
      </c>
      <c r="B17" s="51" t="s">
        <v>139</v>
      </c>
      <c r="C17" s="52" t="s">
        <v>140</v>
      </c>
      <c r="D17" s="53">
        <v>46437.650000000103</v>
      </c>
      <c r="E17" s="6">
        <v>108548.83</v>
      </c>
      <c r="F17" s="54">
        <f t="shared" si="0"/>
        <v>2.3375177253801551</v>
      </c>
      <c r="G17" s="55">
        <v>213610.90168493599</v>
      </c>
      <c r="H17" s="10">
        <v>50649.49</v>
      </c>
      <c r="I17" s="6">
        <v>122377.92</v>
      </c>
      <c r="J17" s="54">
        <f t="shared" si="1"/>
        <v>2.4161727985809929</v>
      </c>
      <c r="K17" s="24">
        <v>215909.75700094199</v>
      </c>
      <c r="L17" s="50">
        <f t="shared" si="3"/>
        <v>103.36489740149652</v>
      </c>
    </row>
    <row r="18" spans="1:12" x14ac:dyDescent="0.2">
      <c r="A18" s="9" t="s">
        <v>16</v>
      </c>
      <c r="B18" s="51" t="s">
        <v>141</v>
      </c>
      <c r="C18" s="52" t="s">
        <v>142</v>
      </c>
      <c r="D18" s="53">
        <v>7320.87</v>
      </c>
      <c r="E18" s="6">
        <v>65382.04</v>
      </c>
      <c r="F18" s="54">
        <f t="shared" si="0"/>
        <v>8.9309112168362503</v>
      </c>
      <c r="G18" s="55">
        <v>123374.911986526</v>
      </c>
      <c r="H18" s="10">
        <v>8373.35</v>
      </c>
      <c r="I18" s="6">
        <v>74720.81</v>
      </c>
      <c r="J18" s="54">
        <f t="shared" si="1"/>
        <v>8.9236458526157385</v>
      </c>
      <c r="K18" s="24">
        <v>149814.80686955599</v>
      </c>
      <c r="L18" s="50">
        <f t="shared" si="3"/>
        <v>99.918649239208477</v>
      </c>
    </row>
    <row r="19" spans="1:12" x14ac:dyDescent="0.2">
      <c r="A19" s="9" t="s">
        <v>17</v>
      </c>
      <c r="B19" s="51" t="s">
        <v>143</v>
      </c>
      <c r="C19" s="52" t="s">
        <v>144</v>
      </c>
      <c r="D19" s="53">
        <v>645</v>
      </c>
      <c r="E19" s="6">
        <v>5273.22</v>
      </c>
      <c r="F19" s="54">
        <f t="shared" si="0"/>
        <v>8.1755348837209301</v>
      </c>
      <c r="G19" s="55">
        <v>12484.8593209302</v>
      </c>
      <c r="H19" s="10">
        <v>579.20000000000005</v>
      </c>
      <c r="I19" s="6">
        <v>4180.29</v>
      </c>
      <c r="J19" s="54">
        <f t="shared" si="1"/>
        <v>7.2173515193370159</v>
      </c>
      <c r="K19" s="24">
        <v>11364.802569924001</v>
      </c>
      <c r="L19" s="50">
        <f t="shared" si="3"/>
        <v>88.279869415127294</v>
      </c>
    </row>
    <row r="20" spans="1:12" x14ac:dyDescent="0.2">
      <c r="A20" s="9" t="s">
        <v>18</v>
      </c>
      <c r="B20" s="51" t="s">
        <v>145</v>
      </c>
      <c r="C20" s="52" t="s">
        <v>146</v>
      </c>
      <c r="D20" s="53">
        <v>674</v>
      </c>
      <c r="E20" s="6">
        <v>5107.76</v>
      </c>
      <c r="F20" s="54">
        <f t="shared" si="0"/>
        <v>7.5782789317507424</v>
      </c>
      <c r="G20" s="55">
        <v>9492.5521899109808</v>
      </c>
      <c r="H20" s="10">
        <v>315.89999999999998</v>
      </c>
      <c r="I20" s="6">
        <v>2313.5</v>
      </c>
      <c r="J20" s="54">
        <f t="shared" si="1"/>
        <v>7.3235201012978797</v>
      </c>
      <c r="K20" s="24">
        <v>6323.1272554605903</v>
      </c>
      <c r="L20" s="50">
        <f t="shared" si="3"/>
        <v>96.63830227486747</v>
      </c>
    </row>
    <row r="21" spans="1:12" x14ac:dyDescent="0.2">
      <c r="A21" s="9" t="s">
        <v>147</v>
      </c>
      <c r="B21" s="51" t="s">
        <v>148</v>
      </c>
      <c r="C21" s="52" t="s">
        <v>149</v>
      </c>
      <c r="D21" s="53">
        <v>3705.57</v>
      </c>
      <c r="E21" s="6">
        <v>14675.54</v>
      </c>
      <c r="F21" s="54">
        <f t="shared" si="0"/>
        <v>3.9604001543622172</v>
      </c>
      <c r="G21" s="55">
        <v>43682.976078606</v>
      </c>
      <c r="H21" s="10">
        <v>3952.51</v>
      </c>
      <c r="I21" s="6">
        <v>17955.18</v>
      </c>
      <c r="J21" s="54">
        <f t="shared" si="1"/>
        <v>4.5427285446463133</v>
      </c>
      <c r="K21" s="24">
        <v>42404.826436568103</v>
      </c>
      <c r="L21" s="50">
        <f t="shared" si="3"/>
        <v>114.70377657779569</v>
      </c>
    </row>
    <row r="22" spans="1:12" x14ac:dyDescent="0.2">
      <c r="A22" s="9" t="s">
        <v>19</v>
      </c>
      <c r="B22" s="51" t="s">
        <v>150</v>
      </c>
      <c r="C22" s="52" t="s">
        <v>41</v>
      </c>
      <c r="D22" s="53">
        <v>327.5</v>
      </c>
      <c r="E22" s="6">
        <v>970.37</v>
      </c>
      <c r="F22" s="54">
        <f t="shared" si="0"/>
        <v>2.9629618320610689</v>
      </c>
      <c r="G22" s="55">
        <v>3634.3393535877899</v>
      </c>
      <c r="H22" s="10">
        <v>418.56</v>
      </c>
      <c r="I22" s="6">
        <v>933.6</v>
      </c>
      <c r="J22" s="54">
        <f t="shared" si="1"/>
        <v>2.2305045871559632</v>
      </c>
      <c r="K22" s="24">
        <v>4150.7459862385404</v>
      </c>
      <c r="L22" s="50">
        <f t="shared" si="3"/>
        <v>75.279558549169693</v>
      </c>
    </row>
    <row r="23" spans="1:12" x14ac:dyDescent="0.2">
      <c r="A23" s="9" t="s">
        <v>20</v>
      </c>
      <c r="B23" s="51" t="s">
        <v>151</v>
      </c>
      <c r="C23" s="52" t="s">
        <v>152</v>
      </c>
      <c r="D23" s="53">
        <v>88150.620000000097</v>
      </c>
      <c r="E23" s="6">
        <v>761692.61999999895</v>
      </c>
      <c r="F23" s="54">
        <f t="shared" si="0"/>
        <v>8.6408084253973261</v>
      </c>
      <c r="G23" s="55">
        <v>867417.490713201</v>
      </c>
      <c r="H23" s="10">
        <v>86841.23</v>
      </c>
      <c r="I23" s="6">
        <v>803885.31999999704</v>
      </c>
      <c r="J23" s="54">
        <f t="shared" si="1"/>
        <v>9.2569545594874363</v>
      </c>
      <c r="K23" s="24">
        <v>943118.89582061197</v>
      </c>
      <c r="L23" s="50">
        <f t="shared" si="3"/>
        <v>107.13065379715067</v>
      </c>
    </row>
    <row r="24" spans="1:12" x14ac:dyDescent="0.2">
      <c r="A24" s="9" t="s">
        <v>21</v>
      </c>
      <c r="B24" s="51" t="s">
        <v>153</v>
      </c>
      <c r="C24" s="52" t="s">
        <v>154</v>
      </c>
      <c r="D24" s="53">
        <v>12.5</v>
      </c>
      <c r="E24" s="6">
        <v>75.069999999999993</v>
      </c>
      <c r="F24" s="54">
        <f t="shared" si="0"/>
        <v>6.0055999999999994</v>
      </c>
      <c r="G24" s="55">
        <v>798.204296</v>
      </c>
      <c r="H24" s="10">
        <v>76</v>
      </c>
      <c r="I24" s="6">
        <v>320.5</v>
      </c>
      <c r="J24" s="54">
        <f t="shared" si="1"/>
        <v>4.2171052631578947</v>
      </c>
      <c r="K24" s="24">
        <v>840.04736842105297</v>
      </c>
      <c r="L24" s="50">
        <f t="shared" si="3"/>
        <v>70.219549473123337</v>
      </c>
    </row>
    <row r="25" spans="1:12" x14ac:dyDescent="0.2">
      <c r="A25" s="9" t="s">
        <v>22</v>
      </c>
      <c r="B25" s="51" t="s">
        <v>155</v>
      </c>
      <c r="C25" s="52" t="s">
        <v>156</v>
      </c>
      <c r="D25" s="53">
        <v>2267.38</v>
      </c>
      <c r="E25" s="6">
        <v>25232.85</v>
      </c>
      <c r="F25" s="54">
        <f t="shared" si="0"/>
        <v>11.12863745821168</v>
      </c>
      <c r="G25" s="55">
        <v>57999.342413710903</v>
      </c>
      <c r="H25" s="10">
        <v>5087.3100000000104</v>
      </c>
      <c r="I25" s="6">
        <v>55311.31</v>
      </c>
      <c r="J25" s="54">
        <f>I25/H25</f>
        <v>10.872408011306542</v>
      </c>
      <c r="K25" s="24">
        <v>76202.750717805597</v>
      </c>
      <c r="L25" s="50">
        <f t="shared" si="3"/>
        <v>97.697566769810891</v>
      </c>
    </row>
    <row r="26" spans="1:12" x14ac:dyDescent="0.2">
      <c r="A26" s="9" t="s">
        <v>23</v>
      </c>
      <c r="B26" s="51" t="s">
        <v>157</v>
      </c>
      <c r="C26" s="52" t="s">
        <v>158</v>
      </c>
      <c r="D26" s="53">
        <v>152</v>
      </c>
      <c r="E26" s="6">
        <v>5162.9399999999996</v>
      </c>
      <c r="F26" s="54">
        <f t="shared" si="0"/>
        <v>33.966710526315786</v>
      </c>
      <c r="G26" s="55">
        <v>13233.430421052601</v>
      </c>
      <c r="H26" s="10">
        <v>133</v>
      </c>
      <c r="I26" s="6">
        <v>4972.93</v>
      </c>
      <c r="J26" s="54">
        <f>I26/H26</f>
        <v>37.390451127819553</v>
      </c>
      <c r="K26" s="24">
        <v>8435.2857744360899</v>
      </c>
      <c r="L26" s="50">
        <f t="shared" si="3"/>
        <v>110.07969434912226</v>
      </c>
    </row>
    <row r="27" spans="1:12" x14ac:dyDescent="0.2">
      <c r="A27" s="9" t="s">
        <v>24</v>
      </c>
      <c r="B27" s="51" t="s">
        <v>159</v>
      </c>
      <c r="C27" s="52" t="s">
        <v>160</v>
      </c>
      <c r="D27" s="53">
        <v>2402.85</v>
      </c>
      <c r="E27" s="6">
        <v>23416.93</v>
      </c>
      <c r="F27" s="54">
        <f t="shared" si="0"/>
        <v>9.7454814074952658</v>
      </c>
      <c r="G27" s="55">
        <v>58642.070002205801</v>
      </c>
      <c r="H27" s="10">
        <v>2816.43</v>
      </c>
      <c r="I27" s="6">
        <v>27215.89</v>
      </c>
      <c r="J27" s="54">
        <f>I27/H27</f>
        <v>9.6632580962424068</v>
      </c>
      <c r="K27" s="24">
        <v>58388.690925249401</v>
      </c>
      <c r="L27" s="50">
        <f t="shared" si="3"/>
        <v>99.156292975023064</v>
      </c>
    </row>
    <row r="28" spans="1:12" x14ac:dyDescent="0.2">
      <c r="A28" s="9" t="s">
        <v>25</v>
      </c>
      <c r="B28" s="51" t="s">
        <v>161</v>
      </c>
      <c r="C28" s="52" t="s">
        <v>162</v>
      </c>
      <c r="D28" s="53">
        <v>186.97</v>
      </c>
      <c r="E28" s="6">
        <v>608.46</v>
      </c>
      <c r="F28" s="54">
        <f t="shared" si="0"/>
        <v>3.2543188746857785</v>
      </c>
      <c r="G28" s="55">
        <v>4948.2569353372201</v>
      </c>
      <c r="H28" s="10">
        <v>261.13</v>
      </c>
      <c r="I28" s="6">
        <v>717.31</v>
      </c>
      <c r="J28" s="54">
        <f>I28/H28</f>
        <v>2.746945965610998</v>
      </c>
      <c r="K28" s="24">
        <v>3607.5366671772599</v>
      </c>
      <c r="L28" s="50">
        <f t="shared" si="3"/>
        <v>84.409244188654682</v>
      </c>
    </row>
    <row r="29" spans="1:12" x14ac:dyDescent="0.2">
      <c r="A29" s="9" t="s">
        <v>26</v>
      </c>
      <c r="B29" s="51" t="s">
        <v>163</v>
      </c>
      <c r="C29" s="52" t="s">
        <v>164</v>
      </c>
      <c r="D29" s="53">
        <v>792.12</v>
      </c>
      <c r="E29" s="6">
        <v>14266.84</v>
      </c>
      <c r="F29" s="54">
        <f t="shared" si="0"/>
        <v>18.010957935666312</v>
      </c>
      <c r="G29" s="55">
        <v>25441.7388511842</v>
      </c>
      <c r="H29" s="10">
        <v>819.46</v>
      </c>
      <c r="I29" s="6">
        <v>13744.44</v>
      </c>
      <c r="J29" s="54">
        <f t="shared" ref="J29:J32" si="4">I29/H29</f>
        <v>16.772557537890805</v>
      </c>
      <c r="K29" s="24">
        <v>20227.201213970198</v>
      </c>
      <c r="L29" s="50">
        <f t="shared" si="3"/>
        <v>93.124183609783699</v>
      </c>
    </row>
    <row r="30" spans="1:12" x14ac:dyDescent="0.2">
      <c r="A30" s="9" t="s">
        <v>27</v>
      </c>
      <c r="B30" s="51" t="s">
        <v>165</v>
      </c>
      <c r="C30" s="52" t="s">
        <v>166</v>
      </c>
      <c r="D30" s="53">
        <v>391.8</v>
      </c>
      <c r="E30" s="6">
        <v>9763</v>
      </c>
      <c r="F30" s="54">
        <f t="shared" si="0"/>
        <v>24.918325676365491</v>
      </c>
      <c r="G30" s="55">
        <v>17710.949157733499</v>
      </c>
      <c r="H30" s="10">
        <v>650.98</v>
      </c>
      <c r="I30" s="6">
        <v>17575.189999999999</v>
      </c>
      <c r="J30" s="54">
        <f t="shared" si="4"/>
        <v>26.998049095210295</v>
      </c>
      <c r="K30" s="24">
        <v>28004.266384988801</v>
      </c>
      <c r="L30" s="50">
        <f t="shared" si="3"/>
        <v>108.3461603554583</v>
      </c>
    </row>
    <row r="31" spans="1:12" x14ac:dyDescent="0.2">
      <c r="A31" s="9" t="s">
        <v>28</v>
      </c>
      <c r="B31" s="51" t="s">
        <v>167</v>
      </c>
      <c r="C31" s="52" t="s">
        <v>168</v>
      </c>
      <c r="D31" s="53">
        <v>65595.990000000005</v>
      </c>
      <c r="E31" s="6">
        <v>517169.78</v>
      </c>
      <c r="F31" s="54">
        <f t="shared" si="0"/>
        <v>7.884167614514241</v>
      </c>
      <c r="G31" s="55">
        <v>572314.407754577</v>
      </c>
      <c r="H31" s="10">
        <v>56763.360000000102</v>
      </c>
      <c r="I31" s="6">
        <v>438275.04</v>
      </c>
      <c r="J31" s="54">
        <f t="shared" si="4"/>
        <v>7.7210905062702277</v>
      </c>
      <c r="K31" s="24">
        <v>484061.18391308701</v>
      </c>
      <c r="L31" s="50">
        <f t="shared" si="3"/>
        <v>97.931587502733976</v>
      </c>
    </row>
    <row r="32" spans="1:12" x14ac:dyDescent="0.2">
      <c r="A32" s="9" t="s">
        <v>29</v>
      </c>
      <c r="B32" s="51" t="s">
        <v>169</v>
      </c>
      <c r="C32" s="52" t="s">
        <v>170</v>
      </c>
      <c r="D32" s="53">
        <v>186359.75</v>
      </c>
      <c r="E32" s="6">
        <v>1558194.55</v>
      </c>
      <c r="F32" s="54">
        <f t="shared" si="0"/>
        <v>8.3612182888204138</v>
      </c>
      <c r="G32" s="55">
        <v>2617806.7270112298</v>
      </c>
      <c r="H32" s="10">
        <v>231742.56000000099</v>
      </c>
      <c r="I32" s="6">
        <v>1892816.01</v>
      </c>
      <c r="J32" s="54">
        <f t="shared" si="4"/>
        <v>8.1677530877366333</v>
      </c>
      <c r="K32" s="24">
        <v>3361852.7249845099</v>
      </c>
      <c r="L32" s="50">
        <f t="shared" si="3"/>
        <v>97.686160145556073</v>
      </c>
    </row>
    <row r="33" spans="1:12" x14ac:dyDescent="0.2">
      <c r="A33" s="9" t="s">
        <v>30</v>
      </c>
      <c r="B33" s="51" t="s">
        <v>171</v>
      </c>
      <c r="C33" s="52" t="s">
        <v>172</v>
      </c>
      <c r="D33" s="53">
        <v>55612.59</v>
      </c>
      <c r="E33" s="6">
        <v>1516163.73</v>
      </c>
      <c r="F33" s="54">
        <f t="shared" si="0"/>
        <v>27.262958441604681</v>
      </c>
      <c r="G33" s="55">
        <v>1825971.2655837</v>
      </c>
      <c r="H33" s="10">
        <v>56484.21</v>
      </c>
      <c r="I33" s="6">
        <v>1590928.63</v>
      </c>
      <c r="J33" s="54">
        <f>I33/H33</f>
        <v>28.165900346309172</v>
      </c>
      <c r="K33" s="24">
        <v>1955919.26622768</v>
      </c>
      <c r="L33" s="50">
        <f t="shared" si="3"/>
        <v>103.31197330120474</v>
      </c>
    </row>
    <row r="34" spans="1:12" x14ac:dyDescent="0.2">
      <c r="A34" s="9" t="s">
        <v>31</v>
      </c>
      <c r="B34" s="51" t="s">
        <v>173</v>
      </c>
      <c r="C34" s="52" t="s">
        <v>174</v>
      </c>
      <c r="D34" s="53">
        <v>1081.3399999999999</v>
      </c>
      <c r="E34" s="6">
        <v>4494.45</v>
      </c>
      <c r="F34" s="54">
        <f t="shared" si="0"/>
        <v>4.156370799193593</v>
      </c>
      <c r="G34" s="55">
        <v>5780.0570518985696</v>
      </c>
      <c r="H34" s="10">
        <v>572.28</v>
      </c>
      <c r="I34" s="6">
        <v>3438.3</v>
      </c>
      <c r="J34" s="54">
        <f>I34/H34</f>
        <v>6.0080729712728038</v>
      </c>
      <c r="K34" s="24">
        <v>6559.7943122247798</v>
      </c>
      <c r="L34" s="50">
        <f t="shared" si="3"/>
        <v>144.55093786238882</v>
      </c>
    </row>
    <row r="35" spans="1:12" x14ac:dyDescent="0.2">
      <c r="A35" s="9" t="s">
        <v>175</v>
      </c>
      <c r="B35" s="51" t="s">
        <v>176</v>
      </c>
      <c r="C35" s="52" t="s">
        <v>177</v>
      </c>
      <c r="D35" s="53">
        <v>85954.230000000098</v>
      </c>
      <c r="E35" s="6">
        <v>786312.40999999898</v>
      </c>
      <c r="F35" s="54">
        <f t="shared" si="0"/>
        <v>9.1480362281181282</v>
      </c>
      <c r="G35" s="55">
        <v>1087402.8241403999</v>
      </c>
      <c r="H35" s="10">
        <v>72969.63</v>
      </c>
      <c r="I35" s="6">
        <v>668469.42000000202</v>
      </c>
      <c r="J35" s="54">
        <f>I35/H35</f>
        <v>9.1609265388902479</v>
      </c>
      <c r="K35" s="24">
        <v>1264986.26629486</v>
      </c>
      <c r="L35" s="50">
        <f t="shared" si="3"/>
        <v>100.14090795500459</v>
      </c>
    </row>
    <row r="36" spans="1:12" x14ac:dyDescent="0.2">
      <c r="A36" s="9" t="s">
        <v>32</v>
      </c>
      <c r="B36" s="51" t="s">
        <v>178</v>
      </c>
      <c r="C36" s="52" t="s">
        <v>179</v>
      </c>
      <c r="D36" s="53">
        <v>6913.4</v>
      </c>
      <c r="E36" s="6">
        <v>95504.24</v>
      </c>
      <c r="F36" s="54">
        <f t="shared" si="0"/>
        <v>13.814366303121476</v>
      </c>
      <c r="G36" s="55">
        <v>150991.29998044399</v>
      </c>
      <c r="H36" s="10">
        <v>6258.71</v>
      </c>
      <c r="I36" s="6">
        <v>89825.61</v>
      </c>
      <c r="J36" s="54">
        <f t="shared" ref="J36:J37" si="5">I36/H36</f>
        <v>14.352096518292107</v>
      </c>
      <c r="K36" s="24">
        <v>167541.35152076001</v>
      </c>
      <c r="L36" s="50">
        <f t="shared" si="3"/>
        <v>103.89254348242616</v>
      </c>
    </row>
    <row r="37" spans="1:12" x14ac:dyDescent="0.2">
      <c r="A37" s="9" t="s">
        <v>180</v>
      </c>
      <c r="B37" s="51" t="s">
        <v>181</v>
      </c>
      <c r="C37" s="52" t="s">
        <v>182</v>
      </c>
      <c r="D37" s="53">
        <v>168.87</v>
      </c>
      <c r="E37" s="6">
        <v>1069.8900000000001</v>
      </c>
      <c r="F37" s="54">
        <f t="shared" si="0"/>
        <v>6.3355835850062183</v>
      </c>
      <c r="G37" s="55">
        <v>4476.9767845087899</v>
      </c>
      <c r="H37" s="10">
        <v>409.77</v>
      </c>
      <c r="I37" s="6">
        <v>1751.93</v>
      </c>
      <c r="J37" s="54">
        <f t="shared" si="5"/>
        <v>4.2753983942211491</v>
      </c>
      <c r="K37" s="24">
        <v>4767.4967493959903</v>
      </c>
      <c r="L37" s="50">
        <f t="shared" si="3"/>
        <v>67.482313773577232</v>
      </c>
    </row>
    <row r="38" spans="1:12" x14ac:dyDescent="0.2">
      <c r="A38" s="9" t="s">
        <v>33</v>
      </c>
      <c r="B38" s="51" t="s">
        <v>183</v>
      </c>
      <c r="C38" s="52" t="s">
        <v>184</v>
      </c>
      <c r="D38" s="53">
        <v>1265.24</v>
      </c>
      <c r="E38" s="6">
        <v>5966.26</v>
      </c>
      <c r="F38" s="54">
        <f t="shared" si="0"/>
        <v>4.7155164237614997</v>
      </c>
      <c r="G38" s="55">
        <v>15406.8653458632</v>
      </c>
      <c r="H38" s="10">
        <v>684.84</v>
      </c>
      <c r="I38" s="6">
        <v>1837.49</v>
      </c>
      <c r="J38" s="54">
        <f>I38/H38</f>
        <v>2.6830938613398749</v>
      </c>
      <c r="K38" s="24">
        <v>4267.99740523334</v>
      </c>
      <c r="L38" s="50">
        <f t="shared" si="3"/>
        <v>56.899258113485892</v>
      </c>
    </row>
    <row r="39" spans="1:12" x14ac:dyDescent="0.2">
      <c r="A39" s="9" t="s">
        <v>34</v>
      </c>
      <c r="B39" s="51" t="s">
        <v>185</v>
      </c>
      <c r="C39" s="52" t="s">
        <v>186</v>
      </c>
      <c r="D39" s="53">
        <v>251.08</v>
      </c>
      <c r="E39" s="6">
        <v>790.63</v>
      </c>
      <c r="F39" s="54">
        <f t="shared" si="0"/>
        <v>3.1489166799426478</v>
      </c>
      <c r="G39" s="55">
        <v>6835.5738613190997</v>
      </c>
      <c r="H39" s="10">
        <v>367.03</v>
      </c>
      <c r="I39" s="6">
        <v>1157.9100000000001</v>
      </c>
      <c r="J39" s="54">
        <f>I39/H39</f>
        <v>3.1548102334958998</v>
      </c>
      <c r="K39" s="24">
        <v>4655.2379805465498</v>
      </c>
      <c r="L39" s="50">
        <f t="shared" si="3"/>
        <v>100.18716130505427</v>
      </c>
    </row>
    <row r="40" spans="1:12" x14ac:dyDescent="0.2">
      <c r="A40" s="9" t="s">
        <v>35</v>
      </c>
      <c r="B40" s="51" t="s">
        <v>187</v>
      </c>
      <c r="C40" s="52" t="s">
        <v>188</v>
      </c>
      <c r="D40" s="53">
        <v>437.25</v>
      </c>
      <c r="E40" s="6">
        <v>3094.39</v>
      </c>
      <c r="F40" s="54">
        <f t="shared" si="0"/>
        <v>7.0769353916523725</v>
      </c>
      <c r="G40" s="55">
        <v>6961.5813447684404</v>
      </c>
      <c r="H40" s="10">
        <v>604.20000000000005</v>
      </c>
      <c r="I40" s="6">
        <v>2457.4899999999998</v>
      </c>
      <c r="J40" s="54">
        <f>I40/H40</f>
        <v>4.0673452499172456</v>
      </c>
      <c r="K40" s="24">
        <v>4750.7812722608396</v>
      </c>
      <c r="L40" s="50">
        <f t="shared" si="3"/>
        <v>57.47325678166991</v>
      </c>
    </row>
    <row r="41" spans="1:12" x14ac:dyDescent="0.2">
      <c r="A41" s="9" t="s">
        <v>36</v>
      </c>
      <c r="B41" s="51" t="s">
        <v>189</v>
      </c>
      <c r="C41" s="52" t="s">
        <v>190</v>
      </c>
      <c r="D41" s="53">
        <v>833038.55999999901</v>
      </c>
      <c r="E41" s="6">
        <v>3781087.0700000101</v>
      </c>
      <c r="F41" s="54">
        <f t="shared" si="0"/>
        <v>4.5389100235648332</v>
      </c>
      <c r="G41" s="55">
        <v>4354234.4382649399</v>
      </c>
      <c r="H41" s="10">
        <v>642509.30999999901</v>
      </c>
      <c r="I41" s="6">
        <v>3280316.26000001</v>
      </c>
      <c r="J41" s="54">
        <f>I41/H41</f>
        <v>5.1054766194750005</v>
      </c>
      <c r="K41" s="24">
        <v>3915373.93722403</v>
      </c>
      <c r="L41" s="50">
        <f t="shared" si="3"/>
        <v>112.4824372584762</v>
      </c>
    </row>
    <row r="42" spans="1:12" x14ac:dyDescent="0.2">
      <c r="A42" s="9" t="s">
        <v>37</v>
      </c>
      <c r="B42" s="51" t="s">
        <v>191</v>
      </c>
      <c r="C42" s="52" t="s">
        <v>192</v>
      </c>
      <c r="D42" s="53">
        <v>1022.93</v>
      </c>
      <c r="E42" s="6">
        <v>10165.129999999999</v>
      </c>
      <c r="F42" s="54">
        <f t="shared" si="0"/>
        <v>9.9372684347902585</v>
      </c>
      <c r="G42" s="55">
        <v>19286.846814347002</v>
      </c>
      <c r="H42" s="10">
        <v>918.16</v>
      </c>
      <c r="I42" s="6">
        <v>8617.82</v>
      </c>
      <c r="J42" s="54">
        <f>I42/H42</f>
        <v>9.3859675873486097</v>
      </c>
      <c r="K42" s="24">
        <v>17535.521664415799</v>
      </c>
      <c r="L42" s="50">
        <f t="shared" si="3"/>
        <v>94.452189240339408</v>
      </c>
    </row>
    <row r="43" spans="1:12" x14ac:dyDescent="0.2">
      <c r="A43" s="9" t="s">
        <v>38</v>
      </c>
      <c r="B43" s="51" t="s">
        <v>193</v>
      </c>
      <c r="C43" s="52" t="s">
        <v>194</v>
      </c>
      <c r="D43" s="53">
        <v>7799.18</v>
      </c>
      <c r="E43" s="6">
        <v>201341.19</v>
      </c>
      <c r="F43" s="54">
        <f t="shared" si="0"/>
        <v>25.815687033765087</v>
      </c>
      <c r="G43" s="55">
        <v>304916.30794816901</v>
      </c>
      <c r="H43" s="10">
        <v>7253.6700000000101</v>
      </c>
      <c r="I43" s="6">
        <v>198236.24</v>
      </c>
      <c r="J43" s="54">
        <f t="shared" ref="J43:J44" si="6">I43/H43</f>
        <v>27.329095478564604</v>
      </c>
      <c r="K43" s="24">
        <v>295026.87758356798</v>
      </c>
      <c r="L43" s="50">
        <f t="shared" si="3"/>
        <v>105.8623597459176</v>
      </c>
    </row>
    <row r="44" spans="1:12" x14ac:dyDescent="0.2">
      <c r="A44" s="9" t="s">
        <v>39</v>
      </c>
      <c r="B44" s="51" t="s">
        <v>195</v>
      </c>
      <c r="C44" s="52" t="s">
        <v>196</v>
      </c>
      <c r="D44" s="53">
        <v>53650.570000000102</v>
      </c>
      <c r="E44" s="6">
        <v>198252.75</v>
      </c>
      <c r="F44" s="54">
        <f t="shared" si="0"/>
        <v>3.6952589692896018</v>
      </c>
      <c r="G44" s="55">
        <v>201558.78734205401</v>
      </c>
      <c r="H44" s="10">
        <v>54099.85</v>
      </c>
      <c r="I44" s="6">
        <v>227072.39</v>
      </c>
      <c r="J44" s="54">
        <f t="shared" si="6"/>
        <v>4.197283171764802</v>
      </c>
      <c r="K44" s="24">
        <v>233998.95655420501</v>
      </c>
      <c r="L44" s="50">
        <f t="shared" si="3"/>
        <v>113.58562976634117</v>
      </c>
    </row>
    <row r="45" spans="1:12" x14ac:dyDescent="0.2">
      <c r="A45" s="9" t="s">
        <v>40</v>
      </c>
      <c r="B45" s="51" t="s">
        <v>197</v>
      </c>
      <c r="C45" s="52" t="s">
        <v>198</v>
      </c>
      <c r="D45" s="53">
        <v>22362.21</v>
      </c>
      <c r="E45" s="6">
        <v>54266.069999999898</v>
      </c>
      <c r="F45" s="54">
        <f t="shared" si="0"/>
        <v>2.4266863606056779</v>
      </c>
      <c r="G45" s="55">
        <v>57697.380247032801</v>
      </c>
      <c r="H45" s="10">
        <v>22461.360000000099</v>
      </c>
      <c r="I45" s="6">
        <v>62894.069999999803</v>
      </c>
      <c r="J45" s="54">
        <f>I45/H45</f>
        <v>2.8001007062795629</v>
      </c>
      <c r="K45" s="24">
        <v>65302.044603371804</v>
      </c>
      <c r="L45" s="50">
        <f t="shared" si="3"/>
        <v>115.38782892325172</v>
      </c>
    </row>
    <row r="46" spans="1:12" x14ac:dyDescent="0.2">
      <c r="A46" s="9" t="s">
        <v>41</v>
      </c>
      <c r="B46" s="51" t="s">
        <v>199</v>
      </c>
      <c r="C46" s="52" t="s">
        <v>200</v>
      </c>
      <c r="D46" s="53">
        <v>5275.1300000000101</v>
      </c>
      <c r="E46" s="6">
        <v>46197.400000000103</v>
      </c>
      <c r="F46" s="54">
        <f t="shared" si="0"/>
        <v>8.7575851211249791</v>
      </c>
      <c r="G46" s="55">
        <v>56285.700180279899</v>
      </c>
      <c r="H46" s="10">
        <v>5765.2200000000103</v>
      </c>
      <c r="I46" s="6">
        <v>49003.9399999999</v>
      </c>
      <c r="J46" s="54">
        <f>I46/H46</f>
        <v>8.4999254148150136</v>
      </c>
      <c r="K46" s="24">
        <v>53901.597024016301</v>
      </c>
      <c r="L46" s="50">
        <f t="shared" si="3"/>
        <v>97.057868090959914</v>
      </c>
    </row>
    <row r="47" spans="1:12" x14ac:dyDescent="0.2">
      <c r="A47" s="9" t="s">
        <v>42</v>
      </c>
      <c r="B47" s="51" t="s">
        <v>201</v>
      </c>
      <c r="C47" s="52" t="s">
        <v>202</v>
      </c>
      <c r="D47" s="53">
        <v>54.5</v>
      </c>
      <c r="E47" s="6">
        <v>341.64</v>
      </c>
      <c r="F47" s="54">
        <f t="shared" si="0"/>
        <v>6.2686238532110092</v>
      </c>
      <c r="G47" s="55">
        <v>843.12990825688098</v>
      </c>
      <c r="H47" s="10">
        <v>344.23</v>
      </c>
      <c r="I47" s="6">
        <v>1285.1600000000001</v>
      </c>
      <c r="J47" s="54">
        <f>I47/H47</f>
        <v>3.7334340411933882</v>
      </c>
      <c r="K47" s="24">
        <v>1277.6184632367899</v>
      </c>
      <c r="L47" s="50">
        <f t="shared" si="3"/>
        <v>59.557474313616574</v>
      </c>
    </row>
    <row r="48" spans="1:12" x14ac:dyDescent="0.2">
      <c r="A48" s="9" t="s">
        <v>43</v>
      </c>
      <c r="B48" s="51" t="s">
        <v>203</v>
      </c>
      <c r="C48" s="52" t="s">
        <v>204</v>
      </c>
      <c r="D48" s="53">
        <v>54407.24</v>
      </c>
      <c r="E48" s="6">
        <v>101535.71</v>
      </c>
      <c r="F48" s="54">
        <f t="shared" si="0"/>
        <v>1.8662168858409287</v>
      </c>
      <c r="G48" s="55">
        <v>104822.09927379699</v>
      </c>
      <c r="H48" s="10">
        <v>51827.6</v>
      </c>
      <c r="I48" s="6">
        <v>110942.459999999</v>
      </c>
      <c r="J48" s="54">
        <f>I48/H48</f>
        <v>2.1406057776165404</v>
      </c>
      <c r="K48" s="24">
        <v>115125.18228340401</v>
      </c>
      <c r="L48" s="50">
        <f t="shared" si="3"/>
        <v>114.7029476508016</v>
      </c>
    </row>
    <row r="49" spans="1:12" x14ac:dyDescent="0.2">
      <c r="A49" s="9" t="s">
        <v>44</v>
      </c>
      <c r="B49" s="51" t="s">
        <v>205</v>
      </c>
      <c r="C49" s="52" t="s">
        <v>206</v>
      </c>
      <c r="D49" s="53">
        <v>6167.01</v>
      </c>
      <c r="E49" s="6">
        <v>124398.19</v>
      </c>
      <c r="F49" s="54">
        <f t="shared" si="0"/>
        <v>20.171556394427768</v>
      </c>
      <c r="G49" s="55">
        <v>161499.73367627099</v>
      </c>
      <c r="H49" s="10">
        <v>13066.86</v>
      </c>
      <c r="I49" s="6">
        <v>268928.33</v>
      </c>
      <c r="J49" s="54">
        <f t="shared" ref="J49:J51" si="7">I49/H49</f>
        <v>20.580945230912398</v>
      </c>
      <c r="K49" s="24">
        <v>242552.81963932401</v>
      </c>
      <c r="L49" s="50">
        <f t="shared" si="3"/>
        <v>102.02953519539881</v>
      </c>
    </row>
    <row r="50" spans="1:12" x14ac:dyDescent="0.2">
      <c r="A50" s="9" t="s">
        <v>45</v>
      </c>
      <c r="B50" s="51" t="s">
        <v>207</v>
      </c>
      <c r="C50" s="52" t="s">
        <v>208</v>
      </c>
      <c r="D50" s="53">
        <v>22926.61</v>
      </c>
      <c r="E50" s="6">
        <v>80913.850000000006</v>
      </c>
      <c r="F50" s="54">
        <f t="shared" si="0"/>
        <v>3.5292548702141313</v>
      </c>
      <c r="G50" s="55">
        <v>129919.353792907</v>
      </c>
      <c r="H50" s="10">
        <v>22721.17</v>
      </c>
      <c r="I50" s="6">
        <v>74252.55</v>
      </c>
      <c r="J50" s="54">
        <f t="shared" si="7"/>
        <v>3.2679897205997759</v>
      </c>
      <c r="K50" s="24">
        <v>111037.565173426</v>
      </c>
      <c r="L50" s="50">
        <f t="shared" si="3"/>
        <v>92.597158345820915</v>
      </c>
    </row>
    <row r="51" spans="1:12" x14ac:dyDescent="0.2">
      <c r="A51" s="9" t="s">
        <v>46</v>
      </c>
      <c r="B51" s="51" t="s">
        <v>209</v>
      </c>
      <c r="C51" s="52" t="s">
        <v>210</v>
      </c>
      <c r="D51" s="53">
        <v>1297.42</v>
      </c>
      <c r="E51" s="6">
        <v>7943.5800000000099</v>
      </c>
      <c r="F51" s="54">
        <f t="shared" si="0"/>
        <v>6.1225971543524915</v>
      </c>
      <c r="G51" s="55">
        <v>15847.608022382899</v>
      </c>
      <c r="H51" s="10">
        <v>2048.6799999999998</v>
      </c>
      <c r="I51" s="6">
        <v>9001.5899999999892</v>
      </c>
      <c r="J51" s="54">
        <f t="shared" si="7"/>
        <v>4.3938487221039839</v>
      </c>
      <c r="K51" s="24">
        <v>11466.143686715301</v>
      </c>
      <c r="L51" s="50">
        <f t="shared" si="3"/>
        <v>71.764458959715199</v>
      </c>
    </row>
    <row r="52" spans="1:12" x14ac:dyDescent="0.2">
      <c r="A52" s="9" t="s">
        <v>47</v>
      </c>
      <c r="B52" s="51" t="s">
        <v>211</v>
      </c>
      <c r="C52" s="52" t="s">
        <v>212</v>
      </c>
      <c r="D52" s="53">
        <v>1582.41</v>
      </c>
      <c r="E52" s="6">
        <v>29241.93</v>
      </c>
      <c r="F52" s="54">
        <f t="shared" si="0"/>
        <v>18.479363755284659</v>
      </c>
      <c r="G52" s="55">
        <v>111238.193267674</v>
      </c>
      <c r="H52" s="10">
        <v>1747.93</v>
      </c>
      <c r="I52" s="6">
        <v>33028.339999999997</v>
      </c>
      <c r="J52" s="54">
        <f>I52/H52</f>
        <v>18.895688042427327</v>
      </c>
      <c r="K52" s="24">
        <v>61417.221714942803</v>
      </c>
      <c r="L52" s="50">
        <f t="shared" si="3"/>
        <v>102.25291461684446</v>
      </c>
    </row>
    <row r="53" spans="1:12" x14ac:dyDescent="0.2">
      <c r="A53" s="9" t="s">
        <v>48</v>
      </c>
      <c r="B53" s="51" t="s">
        <v>213</v>
      </c>
      <c r="C53" s="52" t="s">
        <v>214</v>
      </c>
      <c r="D53" s="53">
        <v>1509.78</v>
      </c>
      <c r="E53" s="6">
        <v>7605.96</v>
      </c>
      <c r="F53" s="54">
        <f t="shared" si="0"/>
        <v>5.0377935858204506</v>
      </c>
      <c r="G53" s="55">
        <v>18517.871284822999</v>
      </c>
      <c r="H53" s="10">
        <v>2754.35</v>
      </c>
      <c r="I53" s="6">
        <v>12552.79</v>
      </c>
      <c r="J53" s="54">
        <f>I53/H53</f>
        <v>4.5574418646867683</v>
      </c>
      <c r="K53" s="24">
        <v>20637.965314466201</v>
      </c>
      <c r="L53" s="50">
        <f t="shared" si="3"/>
        <v>90.465037660818481</v>
      </c>
    </row>
    <row r="54" spans="1:12" x14ac:dyDescent="0.2">
      <c r="A54" s="9" t="s">
        <v>49</v>
      </c>
      <c r="B54" s="51" t="s">
        <v>215</v>
      </c>
      <c r="C54" s="52" t="s">
        <v>216</v>
      </c>
      <c r="D54" s="53">
        <v>44628.349999999897</v>
      </c>
      <c r="E54" s="6">
        <v>953043.21</v>
      </c>
      <c r="F54" s="54">
        <f t="shared" si="0"/>
        <v>21.355107459720159</v>
      </c>
      <c r="G54" s="55">
        <v>1489692.7894412801</v>
      </c>
      <c r="H54" s="10">
        <v>41755.1</v>
      </c>
      <c r="I54" s="6">
        <v>979898.87</v>
      </c>
      <c r="J54" s="54">
        <f>I54/H54</f>
        <v>23.467764895785187</v>
      </c>
      <c r="K54" s="24">
        <v>1703892.0896280101</v>
      </c>
      <c r="L54" s="50">
        <f t="shared" si="3"/>
        <v>109.89298433665064</v>
      </c>
    </row>
    <row r="55" spans="1:12" x14ac:dyDescent="0.2">
      <c r="A55" s="9" t="s">
        <v>50</v>
      </c>
      <c r="B55" s="51" t="s">
        <v>217</v>
      </c>
      <c r="C55" s="52" t="s">
        <v>218</v>
      </c>
      <c r="D55" s="53">
        <v>13004.98</v>
      </c>
      <c r="E55" s="6">
        <v>55722.99</v>
      </c>
      <c r="F55" s="54">
        <f t="shared" si="0"/>
        <v>4.2847424601960169</v>
      </c>
      <c r="G55" s="55">
        <v>107912.13865595299</v>
      </c>
      <c r="H55" s="10">
        <v>10766.84</v>
      </c>
      <c r="I55" s="6">
        <v>51616.360000000102</v>
      </c>
      <c r="J55" s="54">
        <f>I55/H55</f>
        <v>4.7940119849463816</v>
      </c>
      <c r="K55" s="24">
        <v>91894.689895122501</v>
      </c>
      <c r="L55" s="50">
        <f t="shared" si="3"/>
        <v>111.88565075920729</v>
      </c>
    </row>
    <row r="56" spans="1:12" x14ac:dyDescent="0.2">
      <c r="A56" s="9" t="s">
        <v>51</v>
      </c>
      <c r="B56" s="51" t="s">
        <v>219</v>
      </c>
      <c r="C56" s="52" t="s">
        <v>220</v>
      </c>
      <c r="D56" s="53">
        <v>333.66</v>
      </c>
      <c r="E56" s="6">
        <v>905.94000000000096</v>
      </c>
      <c r="F56" s="54">
        <f t="shared" si="0"/>
        <v>2.7151591440388447</v>
      </c>
      <c r="G56" s="55">
        <v>5248.9185056644601</v>
      </c>
      <c r="H56" s="10">
        <v>340.3</v>
      </c>
      <c r="I56" s="6">
        <v>1250.68</v>
      </c>
      <c r="J56" s="54">
        <f t="shared" ref="J56:J59" si="8">I56/H56</f>
        <v>3.6752277402292095</v>
      </c>
      <c r="K56" s="24">
        <v>5778.8545941816001</v>
      </c>
      <c r="L56" s="50">
        <f t="shared" si="3"/>
        <v>135.35956992790656</v>
      </c>
    </row>
    <row r="57" spans="1:12" x14ac:dyDescent="0.2">
      <c r="A57" s="9" t="s">
        <v>52</v>
      </c>
      <c r="B57" s="51" t="s">
        <v>221</v>
      </c>
      <c r="C57" s="52" t="s">
        <v>222</v>
      </c>
      <c r="D57" s="53">
        <v>9810.91</v>
      </c>
      <c r="E57" s="6">
        <v>35955.769999999997</v>
      </c>
      <c r="F57" s="54">
        <f t="shared" si="0"/>
        <v>3.664876142987755</v>
      </c>
      <c r="G57" s="55">
        <v>57808.4002753159</v>
      </c>
      <c r="H57" s="10">
        <v>6663.74</v>
      </c>
      <c r="I57" s="6">
        <v>23202.87</v>
      </c>
      <c r="J57" s="54">
        <f t="shared" si="8"/>
        <v>3.4819590800361357</v>
      </c>
      <c r="K57" s="24">
        <v>33988.064152457897</v>
      </c>
      <c r="L57" s="50">
        <f t="shared" si="3"/>
        <v>95.008915559080862</v>
      </c>
    </row>
    <row r="58" spans="1:12" x14ac:dyDescent="0.2">
      <c r="A58" s="9" t="s">
        <v>53</v>
      </c>
      <c r="B58" s="51" t="s">
        <v>223</v>
      </c>
      <c r="C58" s="52" t="s">
        <v>224</v>
      </c>
      <c r="D58" s="53">
        <v>523064.429999999</v>
      </c>
      <c r="E58" s="6">
        <v>1067857.77</v>
      </c>
      <c r="F58" s="54">
        <f t="shared" si="0"/>
        <v>2.0415415554064764</v>
      </c>
      <c r="G58" s="55">
        <v>1125325.22532022</v>
      </c>
      <c r="H58" s="10">
        <v>385400.72</v>
      </c>
      <c r="I58" s="6">
        <v>924837.06000000297</v>
      </c>
      <c r="J58" s="54">
        <f t="shared" si="8"/>
        <v>2.3996765236972131</v>
      </c>
      <c r="K58" s="24">
        <v>998512.72052381001</v>
      </c>
      <c r="L58" s="50">
        <f t="shared" si="3"/>
        <v>117.54237954854811</v>
      </c>
    </row>
    <row r="59" spans="1:12" x14ac:dyDescent="0.2">
      <c r="A59" s="9" t="s">
        <v>54</v>
      </c>
      <c r="B59" s="51" t="s">
        <v>225</v>
      </c>
      <c r="C59" s="52" t="s">
        <v>226</v>
      </c>
      <c r="D59" s="53">
        <v>24325.360000000001</v>
      </c>
      <c r="E59" s="6">
        <v>152091.22</v>
      </c>
      <c r="F59" s="54">
        <f t="shared" si="0"/>
        <v>6.2523728323034069</v>
      </c>
      <c r="G59" s="55">
        <v>230046.554757898</v>
      </c>
      <c r="H59" s="10">
        <v>33089.760000000002</v>
      </c>
      <c r="I59" s="6">
        <v>203043.59</v>
      </c>
      <c r="J59" s="54">
        <f t="shared" si="8"/>
        <v>6.136145744181885</v>
      </c>
      <c r="K59" s="24">
        <v>262454.67351703101</v>
      </c>
      <c r="L59" s="50">
        <f t="shared" si="3"/>
        <v>98.141072337832696</v>
      </c>
    </row>
    <row r="60" spans="1:12" x14ac:dyDescent="0.2">
      <c r="A60" s="9" t="s">
        <v>55</v>
      </c>
      <c r="B60" s="51" t="s">
        <v>227</v>
      </c>
      <c r="C60" s="52" t="s">
        <v>228</v>
      </c>
      <c r="D60" s="53">
        <v>13344.75</v>
      </c>
      <c r="E60" s="6">
        <v>41241.68</v>
      </c>
      <c r="F60" s="54">
        <f t="shared" si="0"/>
        <v>3.090479776691208</v>
      </c>
      <c r="G60" s="55">
        <v>82115.5310969782</v>
      </c>
      <c r="H60" s="10">
        <v>13645.39</v>
      </c>
      <c r="I60" s="6">
        <v>43609.58</v>
      </c>
      <c r="J60" s="54">
        <f>I60/H60</f>
        <v>3.1959203804361769</v>
      </c>
      <c r="K60" s="24">
        <v>76326.536526563199</v>
      </c>
      <c r="L60" s="50">
        <f t="shared" si="3"/>
        <v>103.41178753345079</v>
      </c>
    </row>
    <row r="61" spans="1:12" x14ac:dyDescent="0.2">
      <c r="A61" s="9" t="s">
        <v>56</v>
      </c>
      <c r="B61" s="51" t="s">
        <v>229</v>
      </c>
      <c r="C61" s="52" t="s">
        <v>230</v>
      </c>
      <c r="D61" s="53">
        <v>6899.2</v>
      </c>
      <c r="E61" s="6">
        <v>14680.86</v>
      </c>
      <c r="F61" s="54">
        <f t="shared" si="0"/>
        <v>2.1279075834879406</v>
      </c>
      <c r="G61" s="55">
        <v>19811.074951182702</v>
      </c>
      <c r="H61" s="10">
        <v>4991.3</v>
      </c>
      <c r="I61" s="6">
        <v>11494</v>
      </c>
      <c r="J61" s="54">
        <f>I61/H61</f>
        <v>2.3028068839781217</v>
      </c>
      <c r="K61" s="24">
        <v>15676.818424057899</v>
      </c>
      <c r="L61" s="50">
        <f t="shared" si="3"/>
        <v>108.21930904553179</v>
      </c>
    </row>
    <row r="62" spans="1:12" x14ac:dyDescent="0.2">
      <c r="A62" s="9" t="s">
        <v>57</v>
      </c>
      <c r="B62" s="51" t="s">
        <v>231</v>
      </c>
      <c r="C62" s="52" t="s">
        <v>232</v>
      </c>
      <c r="D62" s="53">
        <v>12466.8</v>
      </c>
      <c r="E62" s="6">
        <v>38673.269999999997</v>
      </c>
      <c r="F62" s="54">
        <f t="shared" si="0"/>
        <v>3.1021007796708058</v>
      </c>
      <c r="G62" s="55">
        <v>79203.984883843499</v>
      </c>
      <c r="H62" s="10">
        <v>15806.81</v>
      </c>
      <c r="I62" s="6">
        <v>49045.65</v>
      </c>
      <c r="J62" s="54">
        <f>I62/H62</f>
        <v>3.1028177095821361</v>
      </c>
      <c r="K62" s="24">
        <v>92197.683929711304</v>
      </c>
      <c r="L62" s="50">
        <f t="shared" si="3"/>
        <v>100.02311110960768</v>
      </c>
    </row>
    <row r="63" spans="1:12" x14ac:dyDescent="0.2">
      <c r="A63" s="9" t="s">
        <v>58</v>
      </c>
      <c r="B63" s="51" t="s">
        <v>233</v>
      </c>
      <c r="C63" s="52" t="s">
        <v>234</v>
      </c>
      <c r="D63" s="53">
        <v>119.11</v>
      </c>
      <c r="E63" s="6">
        <v>477.63</v>
      </c>
      <c r="F63" s="54">
        <f t="shared" si="0"/>
        <v>4.0099907648392241</v>
      </c>
      <c r="G63" s="55">
        <v>1166.7068130299699</v>
      </c>
      <c r="H63" s="10">
        <v>180.98</v>
      </c>
      <c r="I63" s="6">
        <v>873.44</v>
      </c>
      <c r="J63" s="54">
        <f>I63/H63</f>
        <v>4.8261686374185002</v>
      </c>
      <c r="K63" s="24">
        <v>1244.6206299038599</v>
      </c>
      <c r="L63" s="50">
        <f t="shared" si="3"/>
        <v>120.35360978224097</v>
      </c>
    </row>
    <row r="64" spans="1:12" x14ac:dyDescent="0.2">
      <c r="A64" s="9" t="s">
        <v>59</v>
      </c>
      <c r="B64" s="51" t="s">
        <v>235</v>
      </c>
      <c r="C64" s="52" t="s">
        <v>236</v>
      </c>
      <c r="D64" s="53">
        <v>19248.77</v>
      </c>
      <c r="E64" s="6">
        <v>488289.91</v>
      </c>
      <c r="F64" s="54">
        <f t="shared" si="0"/>
        <v>25.367330483973781</v>
      </c>
      <c r="G64" s="55">
        <v>759044.56049442501</v>
      </c>
      <c r="H64" s="10">
        <v>21360.52</v>
      </c>
      <c r="I64" s="6">
        <v>601292.81000000006</v>
      </c>
      <c r="J64" s="54">
        <f t="shared" ref="J64" si="9">I64/H64</f>
        <v>28.149727160200221</v>
      </c>
      <c r="K64" s="24">
        <v>862313.68856839905</v>
      </c>
      <c r="L64" s="50">
        <f t="shared" si="3"/>
        <v>110.96842522702286</v>
      </c>
    </row>
    <row r="65" spans="1:12" x14ac:dyDescent="0.2">
      <c r="A65" s="9" t="s">
        <v>60</v>
      </c>
      <c r="B65" s="51" t="s">
        <v>237</v>
      </c>
      <c r="C65" s="52" t="s">
        <v>238</v>
      </c>
      <c r="D65" s="53">
        <v>1249.55</v>
      </c>
      <c r="E65" s="6">
        <v>32144.2</v>
      </c>
      <c r="F65" s="54">
        <f t="shared" si="0"/>
        <v>25.724620863510864</v>
      </c>
      <c r="G65" s="55">
        <v>66904.593941819097</v>
      </c>
      <c r="H65" s="10">
        <v>2438.12</v>
      </c>
      <c r="I65" s="6">
        <v>63135.8</v>
      </c>
      <c r="J65" s="54">
        <f>I65/H65</f>
        <v>25.895279969812808</v>
      </c>
      <c r="K65" s="24">
        <v>126610.569214805</v>
      </c>
      <c r="L65" s="50">
        <f t="shared" si="3"/>
        <v>100.66340766383857</v>
      </c>
    </row>
    <row r="66" spans="1:12" ht="13.5" thickBot="1" x14ac:dyDescent="0.25">
      <c r="A66" s="113" t="s">
        <v>61</v>
      </c>
      <c r="B66" s="56"/>
      <c r="C66" s="57"/>
      <c r="D66" s="58">
        <v>2444.42</v>
      </c>
      <c r="E66" s="13">
        <v>12804.730000000001</v>
      </c>
      <c r="F66" s="59"/>
      <c r="G66" s="55">
        <v>121306.76422246709</v>
      </c>
      <c r="H66" s="10">
        <v>4010.04</v>
      </c>
      <c r="I66" s="6">
        <v>16404.759999999998</v>
      </c>
      <c r="J66" s="60"/>
      <c r="K66" s="24">
        <v>81345.020038203831</v>
      </c>
      <c r="L66" s="50"/>
    </row>
    <row r="67" spans="1:12" ht="14.25" thickBot="1" x14ac:dyDescent="0.3">
      <c r="A67" s="61" t="s">
        <v>62</v>
      </c>
      <c r="B67" s="62"/>
      <c r="C67" s="63"/>
      <c r="D67" s="66">
        <f>SUM(D68:D76)</f>
        <v>483057.24000000011</v>
      </c>
      <c r="E67" s="67">
        <f>SUM(E68:E76)</f>
        <v>3762554.5999999978</v>
      </c>
      <c r="F67" s="68">
        <f t="shared" si="0"/>
        <v>7.7890450415358581</v>
      </c>
      <c r="G67" s="69">
        <f>SUM(G68:G76)</f>
        <v>5610132.1664351132</v>
      </c>
      <c r="H67" s="69">
        <f>SUM(H68:H76)</f>
        <v>522735.55000000121</v>
      </c>
      <c r="I67" s="41">
        <f>SUM(I68:I76)</f>
        <v>4804985.3300000075</v>
      </c>
      <c r="J67" s="70">
        <f t="shared" ref="J67:J127" si="10">I67/H67</f>
        <v>9.1920002953692297</v>
      </c>
      <c r="K67" s="41">
        <f>SUM(K68:K76)</f>
        <v>6747161.7821987243</v>
      </c>
      <c r="L67" s="71">
        <f t="shared" si="3"/>
        <v>118.01190320959725</v>
      </c>
    </row>
    <row r="68" spans="1:12" x14ac:dyDescent="0.2">
      <c r="A68" s="9" t="s">
        <v>63</v>
      </c>
      <c r="B68" s="72" t="s">
        <v>239</v>
      </c>
      <c r="C68" s="73" t="s">
        <v>240</v>
      </c>
      <c r="D68" s="49">
        <v>81352.550000000105</v>
      </c>
      <c r="E68" s="15">
        <v>1039231.2</v>
      </c>
      <c r="F68" s="74">
        <f t="shared" si="0"/>
        <v>12.774414569672354</v>
      </c>
      <c r="G68" s="55">
        <v>1906829.5813986801</v>
      </c>
      <c r="H68" s="10">
        <v>92867.48</v>
      </c>
      <c r="I68" s="55">
        <v>1262699.2</v>
      </c>
      <c r="J68" s="54">
        <f t="shared" si="10"/>
        <v>13.59678544093153</v>
      </c>
      <c r="K68" s="24">
        <v>2091336.3891658101</v>
      </c>
      <c r="L68" s="50">
        <f t="shared" si="3"/>
        <v>106.43764038480137</v>
      </c>
    </row>
    <row r="69" spans="1:12" x14ac:dyDescent="0.2">
      <c r="A69" s="9" t="s">
        <v>64</v>
      </c>
      <c r="B69" s="51" t="s">
        <v>241</v>
      </c>
      <c r="C69" s="52" t="s">
        <v>242</v>
      </c>
      <c r="D69" s="23">
        <v>130628.95</v>
      </c>
      <c r="E69" s="6">
        <v>1470082.57</v>
      </c>
      <c r="F69" s="29">
        <f t="shared" si="0"/>
        <v>11.253880322853396</v>
      </c>
      <c r="G69" s="55">
        <v>1884514.92822172</v>
      </c>
      <c r="H69" s="10">
        <v>223026.510000001</v>
      </c>
      <c r="I69" s="55">
        <v>2419537.1900000102</v>
      </c>
      <c r="J69" s="54">
        <f t="shared" si="10"/>
        <v>10.848652879875129</v>
      </c>
      <c r="K69" s="24">
        <v>2899409.1244044499</v>
      </c>
      <c r="L69" s="50">
        <f t="shared" si="3"/>
        <v>96.39922025689782</v>
      </c>
    </row>
    <row r="70" spans="1:12" x14ac:dyDescent="0.2">
      <c r="A70" s="9" t="s">
        <v>65</v>
      </c>
      <c r="B70" s="51" t="s">
        <v>243</v>
      </c>
      <c r="C70" s="52" t="s">
        <v>244</v>
      </c>
      <c r="D70" s="23">
        <v>73466.8</v>
      </c>
      <c r="E70" s="6">
        <v>192431.89</v>
      </c>
      <c r="F70" s="29">
        <f t="shared" si="0"/>
        <v>2.6193040938219712</v>
      </c>
      <c r="G70" s="55">
        <v>201082.63943762501</v>
      </c>
      <c r="H70" s="10">
        <v>61705.790000000103</v>
      </c>
      <c r="I70" s="55">
        <v>178930.61</v>
      </c>
      <c r="J70" s="54">
        <f t="shared" si="10"/>
        <v>2.8997377717714934</v>
      </c>
      <c r="K70" s="24">
        <v>190336.902509529</v>
      </c>
      <c r="L70" s="50">
        <f t="shared" si="3"/>
        <v>110.7064192588775</v>
      </c>
    </row>
    <row r="71" spans="1:12" x14ac:dyDescent="0.2">
      <c r="A71" s="9" t="s">
        <v>66</v>
      </c>
      <c r="B71" s="51" t="s">
        <v>245</v>
      </c>
      <c r="C71" s="52" t="s">
        <v>246</v>
      </c>
      <c r="D71" s="23">
        <v>127562.05</v>
      </c>
      <c r="E71" s="6">
        <v>506315.739999999</v>
      </c>
      <c r="F71" s="29">
        <f t="shared" si="0"/>
        <v>3.9691721793432997</v>
      </c>
      <c r="G71" s="55">
        <v>590525.65726522403</v>
      </c>
      <c r="H71" s="10">
        <v>79486.95</v>
      </c>
      <c r="I71" s="55">
        <v>356836.64999999898</v>
      </c>
      <c r="J71" s="54">
        <f t="shared" si="10"/>
        <v>4.4892482350876337</v>
      </c>
      <c r="K71" s="24">
        <v>442603.73753134802</v>
      </c>
      <c r="L71" s="50">
        <f t="shared" si="3"/>
        <v>113.10288473881171</v>
      </c>
    </row>
    <row r="72" spans="1:12" x14ac:dyDescent="0.2">
      <c r="A72" s="9" t="s">
        <v>67</v>
      </c>
      <c r="B72" s="51" t="s">
        <v>247</v>
      </c>
      <c r="C72" s="52" t="s">
        <v>248</v>
      </c>
      <c r="D72" s="23">
        <v>1903.75</v>
      </c>
      <c r="E72" s="6">
        <v>6086.73</v>
      </c>
      <c r="F72" s="29">
        <f t="shared" si="0"/>
        <v>3.1972317793827969</v>
      </c>
      <c r="G72" s="55">
        <v>7658.9687275114902</v>
      </c>
      <c r="H72" s="10">
        <v>1586.45</v>
      </c>
      <c r="I72" s="55">
        <v>6044.97</v>
      </c>
      <c r="J72" s="54">
        <f t="shared" si="10"/>
        <v>3.8103753663840649</v>
      </c>
      <c r="K72" s="24">
        <v>5994.6730451637304</v>
      </c>
      <c r="L72" s="50">
        <f t="shared" si="3"/>
        <v>119.17732680361482</v>
      </c>
    </row>
    <row r="73" spans="1:12" x14ac:dyDescent="0.2">
      <c r="A73" s="9" t="s">
        <v>68</v>
      </c>
      <c r="B73" s="51" t="s">
        <v>249</v>
      </c>
      <c r="C73" s="52" t="s">
        <v>250</v>
      </c>
      <c r="D73" s="23">
        <v>14661</v>
      </c>
      <c r="E73" s="6">
        <v>63015.890000000101</v>
      </c>
      <c r="F73" s="29">
        <f t="shared" si="0"/>
        <v>4.2981986221949455</v>
      </c>
      <c r="G73" s="55">
        <v>22308.080669054001</v>
      </c>
      <c r="H73" s="10">
        <v>11358.9</v>
      </c>
      <c r="I73" s="55">
        <v>54476.72</v>
      </c>
      <c r="J73" s="54">
        <f t="shared" si="10"/>
        <v>4.7959503120900795</v>
      </c>
      <c r="K73" s="24">
        <v>22922.724111665699</v>
      </c>
      <c r="L73" s="50">
        <f t="shared" si="3"/>
        <v>111.58047204530881</v>
      </c>
    </row>
    <row r="74" spans="1:12" x14ac:dyDescent="0.2">
      <c r="A74" s="9" t="s">
        <v>69</v>
      </c>
      <c r="B74" s="51" t="s">
        <v>251</v>
      </c>
      <c r="C74" s="52" t="s">
        <v>252</v>
      </c>
      <c r="D74" s="23">
        <v>47395.21</v>
      </c>
      <c r="E74" s="6">
        <v>462851.50999999902</v>
      </c>
      <c r="F74" s="29">
        <f>E74/D74</f>
        <v>9.7657866691591622</v>
      </c>
      <c r="G74" s="55">
        <v>974619.845425818</v>
      </c>
      <c r="H74" s="10">
        <v>48647.120000000097</v>
      </c>
      <c r="I74" s="55">
        <v>508664.18</v>
      </c>
      <c r="J74" s="54">
        <f t="shared" si="10"/>
        <v>10.456203368256928</v>
      </c>
      <c r="K74" s="24">
        <v>1075133.9118909</v>
      </c>
      <c r="L74" s="50">
        <f t="shared" si="3"/>
        <v>107.0697499596027</v>
      </c>
    </row>
    <row r="75" spans="1:12" x14ac:dyDescent="0.2">
      <c r="A75" s="9" t="s">
        <v>70</v>
      </c>
      <c r="B75" s="51" t="s">
        <v>253</v>
      </c>
      <c r="C75" s="52" t="s">
        <v>254</v>
      </c>
      <c r="D75" s="53">
        <v>6086.9300000000103</v>
      </c>
      <c r="E75" s="6">
        <v>22539.069999999901</v>
      </c>
      <c r="F75" s="75">
        <f>E75/D75</f>
        <v>3.7028633481902804</v>
      </c>
      <c r="G75" s="55">
        <v>22592.465289480799</v>
      </c>
      <c r="H75" s="10">
        <v>4056.35</v>
      </c>
      <c r="I75" s="55">
        <v>17795.810000000001</v>
      </c>
      <c r="J75" s="54">
        <f t="shared" si="10"/>
        <v>4.387148544874087</v>
      </c>
      <c r="K75" s="24">
        <v>19424.319539857301</v>
      </c>
      <c r="L75" s="50">
        <f t="shared" si="3"/>
        <v>118.47989332412823</v>
      </c>
    </row>
    <row r="76" spans="1:12" ht="13.5" thickBot="1" x14ac:dyDescent="0.25">
      <c r="A76" s="8" t="s">
        <v>71</v>
      </c>
      <c r="B76" s="76" t="s">
        <v>255</v>
      </c>
      <c r="C76" s="77" t="s">
        <v>256</v>
      </c>
      <c r="D76" s="78"/>
      <c r="E76" s="20"/>
      <c r="F76" s="79"/>
      <c r="G76" s="24"/>
      <c r="H76" s="10"/>
      <c r="I76" s="80"/>
      <c r="J76" s="54"/>
      <c r="K76" s="80"/>
      <c r="L76" s="50"/>
    </row>
    <row r="77" spans="1:12" ht="14.25" thickBot="1" x14ac:dyDescent="0.3">
      <c r="A77" s="61" t="s">
        <v>72</v>
      </c>
      <c r="B77" s="62"/>
      <c r="C77" s="63"/>
      <c r="D77" s="81">
        <f>SUM(D78:D84)</f>
        <v>272351.8400000002</v>
      </c>
      <c r="E77" s="41">
        <f>SUM(E78:E84)</f>
        <v>1056662.55</v>
      </c>
      <c r="F77" s="42">
        <f t="shared" ref="F77:F123" si="11">E77/D77</f>
        <v>3.8797701899131627</v>
      </c>
      <c r="G77" s="81">
        <f>SUM(G78:G84)</f>
        <v>1235360.7288715011</v>
      </c>
      <c r="H77" s="41">
        <f>SUM(H78:H84)</f>
        <v>312425.7099999999</v>
      </c>
      <c r="I77" s="81">
        <f>SUM(I78:I84)</f>
        <v>1311461.97</v>
      </c>
      <c r="J77" s="42">
        <f t="shared" si="10"/>
        <v>4.1976762091698543</v>
      </c>
      <c r="K77" s="81">
        <f>SUM(K78:K84)</f>
        <v>1679816.0080666854</v>
      </c>
      <c r="L77" s="65">
        <f t="shared" ref="L77:L129" si="12">(J77/F77)*100</f>
        <v>108.19393942670112</v>
      </c>
    </row>
    <row r="78" spans="1:12" x14ac:dyDescent="0.2">
      <c r="A78" s="8" t="s">
        <v>73</v>
      </c>
      <c r="B78" s="72" t="s">
        <v>257</v>
      </c>
      <c r="C78" s="73" t="s">
        <v>258</v>
      </c>
      <c r="D78" s="23">
        <v>99.5</v>
      </c>
      <c r="E78" s="5">
        <v>444.06</v>
      </c>
      <c r="F78" s="80">
        <f t="shared" si="11"/>
        <v>4.4629145728643218</v>
      </c>
      <c r="G78" s="55">
        <v>1451.78611055276</v>
      </c>
      <c r="H78" s="10">
        <v>103.1</v>
      </c>
      <c r="I78" s="6">
        <v>328.29</v>
      </c>
      <c r="J78" s="54">
        <f t="shared" si="10"/>
        <v>3.1841901066925318</v>
      </c>
      <c r="K78" s="24">
        <v>923.19223763336595</v>
      </c>
      <c r="L78" s="50">
        <f t="shared" si="12"/>
        <v>71.347771836217376</v>
      </c>
    </row>
    <row r="79" spans="1:12" x14ac:dyDescent="0.2">
      <c r="A79" s="9" t="s">
        <v>74</v>
      </c>
      <c r="B79" s="51" t="s">
        <v>259</v>
      </c>
      <c r="C79" s="52" t="s">
        <v>260</v>
      </c>
      <c r="D79" s="23">
        <v>5903.85</v>
      </c>
      <c r="E79" s="6">
        <v>10123.370000000001</v>
      </c>
      <c r="F79" s="29">
        <f t="shared" si="11"/>
        <v>1.7147065050771955</v>
      </c>
      <c r="G79" s="55">
        <v>13307.9743624245</v>
      </c>
      <c r="H79" s="10">
        <v>5120.3999999999996</v>
      </c>
      <c r="I79" s="6">
        <v>9066.6399999999903</v>
      </c>
      <c r="J79" s="54">
        <f t="shared" si="10"/>
        <v>1.7706897898601655</v>
      </c>
      <c r="K79" s="24">
        <v>10606.839099914099</v>
      </c>
      <c r="L79" s="50">
        <f t="shared" si="12"/>
        <v>103.26489020816129</v>
      </c>
    </row>
    <row r="80" spans="1:12" x14ac:dyDescent="0.2">
      <c r="A80" s="9" t="s">
        <v>75</v>
      </c>
      <c r="B80" s="51" t="s">
        <v>261</v>
      </c>
      <c r="C80" s="52" t="s">
        <v>262</v>
      </c>
      <c r="D80" s="23">
        <v>8117.29000000001</v>
      </c>
      <c r="E80" s="6">
        <v>21335.87</v>
      </c>
      <c r="F80" s="29">
        <f t="shared" si="11"/>
        <v>2.628447425187467</v>
      </c>
      <c r="G80" s="55">
        <v>28083.9882125808</v>
      </c>
      <c r="H80" s="10">
        <v>8037.31</v>
      </c>
      <c r="I80" s="6">
        <v>25243.82</v>
      </c>
      <c r="J80" s="54">
        <f t="shared" si="10"/>
        <v>3.1408294566216806</v>
      </c>
      <c r="K80" s="24">
        <v>33060.936209701998</v>
      </c>
      <c r="L80" s="50">
        <f t="shared" si="12"/>
        <v>119.49371429400644</v>
      </c>
    </row>
    <row r="81" spans="1:12" x14ac:dyDescent="0.2">
      <c r="A81" s="9" t="s">
        <v>76</v>
      </c>
      <c r="B81" s="51" t="s">
        <v>263</v>
      </c>
      <c r="C81" s="52" t="s">
        <v>264</v>
      </c>
      <c r="D81" s="23">
        <v>43439.9200000001</v>
      </c>
      <c r="E81" s="6">
        <v>204461.82</v>
      </c>
      <c r="F81" s="29">
        <f t="shared" si="11"/>
        <v>4.7067724802439681</v>
      </c>
      <c r="G81" s="55">
        <v>372769.64975067502</v>
      </c>
      <c r="H81" s="10">
        <v>52186.779999999897</v>
      </c>
      <c r="I81" s="6">
        <v>268544.92</v>
      </c>
      <c r="J81" s="54">
        <f t="shared" si="10"/>
        <v>5.1458419162860887</v>
      </c>
      <c r="K81" s="24">
        <v>478778.96044931799</v>
      </c>
      <c r="L81" s="50">
        <f t="shared" si="12"/>
        <v>109.3284610183529</v>
      </c>
    </row>
    <row r="82" spans="1:12" x14ac:dyDescent="0.2">
      <c r="A82" s="9" t="s">
        <v>77</v>
      </c>
      <c r="B82" s="51" t="s">
        <v>265</v>
      </c>
      <c r="C82" s="52" t="s">
        <v>266</v>
      </c>
      <c r="D82" s="23">
        <v>14656.12</v>
      </c>
      <c r="E82" s="6">
        <v>103770.5</v>
      </c>
      <c r="F82" s="29">
        <f t="shared" si="11"/>
        <v>7.0803527809543043</v>
      </c>
      <c r="G82" s="55">
        <v>145169.181103184</v>
      </c>
      <c r="H82" s="10">
        <v>11042.21</v>
      </c>
      <c r="I82" s="6">
        <v>88917.040000000095</v>
      </c>
      <c r="J82" s="54">
        <f t="shared" si="10"/>
        <v>8.052467757812984</v>
      </c>
      <c r="K82" s="24">
        <v>140675.16228479601</v>
      </c>
      <c r="L82" s="50">
        <f t="shared" si="12"/>
        <v>113.72975340259326</v>
      </c>
    </row>
    <row r="83" spans="1:12" x14ac:dyDescent="0.2">
      <c r="A83" s="9" t="s">
        <v>78</v>
      </c>
      <c r="B83" s="51" t="s">
        <v>267</v>
      </c>
      <c r="C83" s="52" t="s">
        <v>268</v>
      </c>
      <c r="D83" s="23">
        <v>80092.730000000098</v>
      </c>
      <c r="E83" s="6">
        <v>386276.65</v>
      </c>
      <c r="F83" s="29">
        <f t="shared" si="11"/>
        <v>4.8228678183400611</v>
      </c>
      <c r="G83" s="55">
        <v>312627.45543365797</v>
      </c>
      <c r="H83" s="10">
        <v>102587.96</v>
      </c>
      <c r="I83" s="6">
        <v>495395.81</v>
      </c>
      <c r="J83" s="54">
        <f t="shared" si="10"/>
        <v>4.8289858770951284</v>
      </c>
      <c r="K83" s="24">
        <v>550683.20733587397</v>
      </c>
      <c r="L83" s="50">
        <f t="shared" si="12"/>
        <v>100.12685520286917</v>
      </c>
    </row>
    <row r="84" spans="1:12" x14ac:dyDescent="0.2">
      <c r="A84" s="9" t="s">
        <v>79</v>
      </c>
      <c r="B84" s="51" t="s">
        <v>269</v>
      </c>
      <c r="C84" s="52" t="s">
        <v>270</v>
      </c>
      <c r="D84" s="24">
        <v>120042.43</v>
      </c>
      <c r="E84" s="6">
        <v>330250.28000000003</v>
      </c>
      <c r="F84" s="29">
        <f t="shared" si="11"/>
        <v>2.751112918990394</v>
      </c>
      <c r="G84" s="55">
        <v>361950.69389842602</v>
      </c>
      <c r="H84" s="10">
        <v>133347.95000000001</v>
      </c>
      <c r="I84" s="6">
        <v>423965.45</v>
      </c>
      <c r="J84" s="54">
        <f t="shared" si="10"/>
        <v>3.1793923341153723</v>
      </c>
      <c r="K84" s="24">
        <v>465087.71044944797</v>
      </c>
      <c r="L84" s="50">
        <f t="shared" si="12"/>
        <v>115.56749678170783</v>
      </c>
    </row>
    <row r="85" spans="1:12" ht="13.5" thickBot="1" x14ac:dyDescent="0.25">
      <c r="A85" s="114" t="s">
        <v>271</v>
      </c>
      <c r="B85" s="82"/>
      <c r="C85" s="83"/>
      <c r="D85" s="12"/>
      <c r="E85" s="13"/>
      <c r="F85" s="59"/>
      <c r="G85" s="25"/>
      <c r="H85" s="84"/>
      <c r="I85" s="85"/>
      <c r="J85" s="86"/>
      <c r="K85" s="13"/>
      <c r="L85" s="87"/>
    </row>
    <row r="86" spans="1:12" ht="14.25" thickBot="1" x14ac:dyDescent="0.3">
      <c r="A86" s="61" t="s">
        <v>80</v>
      </c>
      <c r="B86" s="62"/>
      <c r="C86" s="63"/>
      <c r="D86" s="81">
        <f>SUM(D87:D94)</f>
        <v>35692395.449999996</v>
      </c>
      <c r="E86" s="41">
        <f>SUM(E87:E94)</f>
        <v>25507432.399999999</v>
      </c>
      <c r="F86" s="88">
        <f t="shared" si="11"/>
        <v>0.71464613339646277</v>
      </c>
      <c r="G86" s="69">
        <f>SUM(G87:G94)</f>
        <v>26082547.810770206</v>
      </c>
      <c r="H86" s="64">
        <f>SUM(H87:H94)</f>
        <v>32794213.440000001</v>
      </c>
      <c r="I86" s="64">
        <f>SUM(I87:I94)</f>
        <v>24774325.050000008</v>
      </c>
      <c r="J86" s="89">
        <f t="shared" si="10"/>
        <v>0.75544806388867636</v>
      </c>
      <c r="K86" s="64">
        <f>SUM(K87:K94)</f>
        <v>25260547.031595249</v>
      </c>
      <c r="L86" s="19">
        <f t="shared" si="12"/>
        <v>105.70938938664598</v>
      </c>
    </row>
    <row r="87" spans="1:12" x14ac:dyDescent="0.2">
      <c r="A87" s="8" t="s">
        <v>81</v>
      </c>
      <c r="B87" s="72" t="s">
        <v>272</v>
      </c>
      <c r="C87" s="73" t="s">
        <v>273</v>
      </c>
      <c r="D87" s="23">
        <v>450</v>
      </c>
      <c r="E87" s="5">
        <v>1136.97</v>
      </c>
      <c r="F87" s="80">
        <f t="shared" si="11"/>
        <v>2.5266000000000002</v>
      </c>
      <c r="G87" s="55">
        <v>18250.263449999999</v>
      </c>
      <c r="H87" s="10">
        <v>381.7</v>
      </c>
      <c r="I87" s="6">
        <v>235.76</v>
      </c>
      <c r="J87" s="54">
        <f t="shared" si="10"/>
        <v>0.6176578464762903</v>
      </c>
      <c r="K87" s="24">
        <v>274.27096672779697</v>
      </c>
      <c r="L87" s="90">
        <f t="shared" si="12"/>
        <v>24.44620622481953</v>
      </c>
    </row>
    <row r="88" spans="1:12" x14ac:dyDescent="0.2">
      <c r="A88" s="9" t="s">
        <v>82</v>
      </c>
      <c r="B88" s="51" t="s">
        <v>274</v>
      </c>
      <c r="C88" s="52" t="s">
        <v>275</v>
      </c>
      <c r="D88" s="23">
        <v>11764208.57</v>
      </c>
      <c r="E88" s="6">
        <v>10371452.1</v>
      </c>
      <c r="F88" s="29">
        <f t="shared" si="11"/>
        <v>0.88161069555059746</v>
      </c>
      <c r="G88" s="55">
        <v>10707179.697181899</v>
      </c>
      <c r="H88" s="10">
        <v>7648201.3600000003</v>
      </c>
      <c r="I88" s="6">
        <v>7074349.2000000104</v>
      </c>
      <c r="J88" s="54">
        <f t="shared" si="10"/>
        <v>0.92496900473865273</v>
      </c>
      <c r="K88" s="24">
        <v>7393283.6186627997</v>
      </c>
      <c r="L88" s="50">
        <f t="shared" si="12"/>
        <v>104.91807885349853</v>
      </c>
    </row>
    <row r="89" spans="1:12" x14ac:dyDescent="0.2">
      <c r="A89" s="9" t="s">
        <v>83</v>
      </c>
      <c r="B89" s="51" t="s">
        <v>276</v>
      </c>
      <c r="C89" s="52" t="s">
        <v>277</v>
      </c>
      <c r="D89" s="23">
        <v>7052</v>
      </c>
      <c r="E89" s="6">
        <v>7719.18</v>
      </c>
      <c r="F89" s="29">
        <f t="shared" si="11"/>
        <v>1.0946086216676121</v>
      </c>
      <c r="G89" s="55">
        <v>10426.037660521801</v>
      </c>
      <c r="H89" s="10">
        <v>36514.5</v>
      </c>
      <c r="I89" s="6">
        <v>18855.77</v>
      </c>
      <c r="J89" s="54">
        <f t="shared" si="10"/>
        <v>0.51639129660819671</v>
      </c>
      <c r="K89" s="24">
        <v>19987.72554173</v>
      </c>
      <c r="L89" s="50">
        <f t="shared" si="12"/>
        <v>47.175884273731192</v>
      </c>
    </row>
    <row r="90" spans="1:12" x14ac:dyDescent="0.2">
      <c r="A90" s="9" t="s">
        <v>84</v>
      </c>
      <c r="B90" s="51" t="s">
        <v>278</v>
      </c>
      <c r="C90" s="52" t="s">
        <v>279</v>
      </c>
      <c r="D90" s="23">
        <v>1078139.48</v>
      </c>
      <c r="E90" s="6">
        <v>585968.31999999902</v>
      </c>
      <c r="F90" s="29">
        <f t="shared" si="11"/>
        <v>0.54349954794346189</v>
      </c>
      <c r="G90" s="55">
        <v>597470.42810810404</v>
      </c>
      <c r="H90" s="10">
        <v>982583.47</v>
      </c>
      <c r="I90" s="6">
        <v>562484.86</v>
      </c>
      <c r="J90" s="54">
        <f t="shared" si="10"/>
        <v>0.57245504038450801</v>
      </c>
      <c r="K90" s="24">
        <v>567694.88208899798</v>
      </c>
      <c r="L90" s="50">
        <f t="shared" si="12"/>
        <v>105.32760193648924</v>
      </c>
    </row>
    <row r="91" spans="1:12" x14ac:dyDescent="0.2">
      <c r="A91" s="9" t="s">
        <v>85</v>
      </c>
      <c r="B91" s="51" t="s">
        <v>280</v>
      </c>
      <c r="C91" s="52" t="s">
        <v>281</v>
      </c>
      <c r="D91" s="23">
        <v>3269.25</v>
      </c>
      <c r="E91" s="6">
        <v>15167.91</v>
      </c>
      <c r="F91" s="29">
        <f t="shared" si="11"/>
        <v>4.639568708419362</v>
      </c>
      <c r="G91" s="55">
        <v>60481.185704519397</v>
      </c>
      <c r="H91" s="10">
        <v>3155.18</v>
      </c>
      <c r="I91" s="6">
        <v>17296.63</v>
      </c>
      <c r="J91" s="54">
        <f t="shared" si="10"/>
        <v>5.4819788411437704</v>
      </c>
      <c r="K91" s="24">
        <v>49474.913861111003</v>
      </c>
      <c r="L91" s="50">
        <f t="shared" si="12"/>
        <v>118.15707850593307</v>
      </c>
    </row>
    <row r="92" spans="1:12" x14ac:dyDescent="0.2">
      <c r="A92" s="9" t="s">
        <v>86</v>
      </c>
      <c r="B92" s="51" t="s">
        <v>282</v>
      </c>
      <c r="C92" s="52" t="s">
        <v>283</v>
      </c>
      <c r="D92" s="23">
        <v>19882506.02</v>
      </c>
      <c r="E92" s="6">
        <v>13250054.369999999</v>
      </c>
      <c r="F92" s="29">
        <f t="shared" si="11"/>
        <v>0.66641772202516347</v>
      </c>
      <c r="G92" s="55">
        <v>13402749.6763494</v>
      </c>
      <c r="H92" s="10">
        <v>21148919.109999999</v>
      </c>
      <c r="I92" s="6">
        <v>15715319.869999999</v>
      </c>
      <c r="J92" s="54">
        <f t="shared" si="10"/>
        <v>0.74307910433915314</v>
      </c>
      <c r="K92" s="24">
        <v>15832195.178387901</v>
      </c>
      <c r="L92" s="50">
        <f t="shared" si="12"/>
        <v>111.50350295022542</v>
      </c>
    </row>
    <row r="93" spans="1:12" x14ac:dyDescent="0.2">
      <c r="A93" s="9" t="s">
        <v>87</v>
      </c>
      <c r="B93" s="51" t="s">
        <v>284</v>
      </c>
      <c r="C93" s="52" t="s">
        <v>285</v>
      </c>
      <c r="D93" s="23">
        <v>1728493.55</v>
      </c>
      <c r="E93" s="6">
        <v>715982.48999999894</v>
      </c>
      <c r="F93" s="29">
        <f t="shared" si="11"/>
        <v>0.41422340858604817</v>
      </c>
      <c r="G93" s="55">
        <v>721171.30094999296</v>
      </c>
      <c r="H93" s="10">
        <v>1836790</v>
      </c>
      <c r="I93" s="6">
        <v>805376.80999999901</v>
      </c>
      <c r="J93" s="54">
        <f t="shared" si="10"/>
        <v>0.43846972707821746</v>
      </c>
      <c r="K93" s="24">
        <v>814425.81668652105</v>
      </c>
      <c r="L93" s="50">
        <f t="shared" si="12"/>
        <v>105.85343995283465</v>
      </c>
    </row>
    <row r="94" spans="1:12" ht="13.5" thickBot="1" x14ac:dyDescent="0.25">
      <c r="A94" s="11" t="s">
        <v>88</v>
      </c>
      <c r="B94" s="76" t="s">
        <v>286</v>
      </c>
      <c r="C94" s="77" t="s">
        <v>287</v>
      </c>
      <c r="D94" s="23">
        <v>1228276.58</v>
      </c>
      <c r="E94" s="7">
        <v>559951.06000000099</v>
      </c>
      <c r="F94" s="91">
        <f t="shared" si="11"/>
        <v>0.45588352747066213</v>
      </c>
      <c r="G94" s="55">
        <v>564819.221365768</v>
      </c>
      <c r="H94" s="10">
        <v>1137668.1200000001</v>
      </c>
      <c r="I94" s="6">
        <v>580406.15</v>
      </c>
      <c r="J94" s="54">
        <f t="shared" si="10"/>
        <v>0.51017176256991359</v>
      </c>
      <c r="K94" s="24">
        <v>583210.62539945799</v>
      </c>
      <c r="L94" s="92">
        <f t="shared" si="12"/>
        <v>111.90835637349173</v>
      </c>
    </row>
    <row r="95" spans="1:12" ht="14.25" thickBot="1" x14ac:dyDescent="0.3">
      <c r="A95" s="61" t="s">
        <v>89</v>
      </c>
      <c r="B95" s="62"/>
      <c r="C95" s="63"/>
      <c r="D95" s="81">
        <f>SUM(D96:D104)</f>
        <v>876784.92</v>
      </c>
      <c r="E95" s="41">
        <f>SUM(E96:E104)</f>
        <v>6419994</v>
      </c>
      <c r="F95" s="88">
        <f t="shared" si="11"/>
        <v>7.3221993827174856</v>
      </c>
      <c r="G95" s="81">
        <f>SUM(G96:G104)</f>
        <v>7760835.826915673</v>
      </c>
      <c r="H95" s="41">
        <f>SUM(H96:H104)</f>
        <v>876951.19000000006</v>
      </c>
      <c r="I95" s="81">
        <f t="shared" ref="I95:K95" si="13">SUM(I96:I104)</f>
        <v>6838137.7400000002</v>
      </c>
      <c r="J95" s="42">
        <f t="shared" si="10"/>
        <v>7.7976263878494763</v>
      </c>
      <c r="K95" s="81">
        <f t="shared" si="13"/>
        <v>8447325.7458395325</v>
      </c>
      <c r="L95" s="19">
        <f t="shared" si="12"/>
        <v>106.49295355510444</v>
      </c>
    </row>
    <row r="96" spans="1:12" x14ac:dyDescent="0.2">
      <c r="A96" s="8" t="s">
        <v>90</v>
      </c>
      <c r="B96" s="72" t="s">
        <v>288</v>
      </c>
      <c r="C96" s="73" t="s">
        <v>289</v>
      </c>
      <c r="D96" s="23">
        <v>2087.91</v>
      </c>
      <c r="E96" s="5">
        <v>97072</v>
      </c>
      <c r="F96" s="80">
        <f t="shared" si="11"/>
        <v>46.492425439793863</v>
      </c>
      <c r="G96" s="55">
        <v>182956.527666423</v>
      </c>
      <c r="H96" s="10">
        <v>2547.5100000000002</v>
      </c>
      <c r="I96" s="6">
        <v>119973.64</v>
      </c>
      <c r="J96" s="54">
        <f t="shared" si="10"/>
        <v>47.094472641913079</v>
      </c>
      <c r="K96" s="24">
        <v>190273.443091489</v>
      </c>
      <c r="L96" s="90">
        <f t="shared" si="12"/>
        <v>101.29493610286873</v>
      </c>
    </row>
    <row r="97" spans="1:12" x14ac:dyDescent="0.2">
      <c r="A97" s="9" t="s">
        <v>91</v>
      </c>
      <c r="B97" s="51" t="s">
        <v>290</v>
      </c>
      <c r="C97" s="52" t="s">
        <v>291</v>
      </c>
      <c r="D97" s="23">
        <v>6897.9</v>
      </c>
      <c r="E97" s="6">
        <v>388261.62</v>
      </c>
      <c r="F97" s="29">
        <f t="shared" si="11"/>
        <v>56.286930805027616</v>
      </c>
      <c r="G97" s="55">
        <v>684191.28444604902</v>
      </c>
      <c r="H97" s="10">
        <v>7738.05</v>
      </c>
      <c r="I97" s="6">
        <v>445531.6</v>
      </c>
      <c r="J97" s="54">
        <f t="shared" si="10"/>
        <v>57.576727987025151</v>
      </c>
      <c r="K97" s="24">
        <v>682135.10292076296</v>
      </c>
      <c r="L97" s="50">
        <f t="shared" si="12"/>
        <v>102.29146830987332</v>
      </c>
    </row>
    <row r="98" spans="1:12" x14ac:dyDescent="0.2">
      <c r="A98" s="9" t="s">
        <v>92</v>
      </c>
      <c r="B98" s="51" t="s">
        <v>292</v>
      </c>
      <c r="C98" s="52" t="s">
        <v>293</v>
      </c>
      <c r="D98" s="23">
        <v>5502.65</v>
      </c>
      <c r="E98" s="6">
        <v>11037.83</v>
      </c>
      <c r="F98" s="29">
        <f t="shared" si="11"/>
        <v>2.0059116970914017</v>
      </c>
      <c r="G98" s="55">
        <v>14848.2598597948</v>
      </c>
      <c r="H98" s="10">
        <v>10929.1</v>
      </c>
      <c r="I98" s="6">
        <v>21403</v>
      </c>
      <c r="J98" s="54">
        <f t="shared" si="10"/>
        <v>1.9583497268759549</v>
      </c>
      <c r="K98" s="24">
        <v>27054.307724332299</v>
      </c>
      <c r="L98" s="50">
        <f t="shared" si="12"/>
        <v>97.628910071943238</v>
      </c>
    </row>
    <row r="99" spans="1:12" x14ac:dyDescent="0.2">
      <c r="A99" s="9" t="s">
        <v>93</v>
      </c>
      <c r="B99" s="51" t="s">
        <v>294</v>
      </c>
      <c r="C99" s="52" t="s">
        <v>295</v>
      </c>
      <c r="D99" s="23">
        <v>638836.36</v>
      </c>
      <c r="E99" s="6">
        <v>2339988.63</v>
      </c>
      <c r="F99" s="29">
        <f t="shared" si="11"/>
        <v>3.6628920589303964</v>
      </c>
      <c r="G99" s="55">
        <v>2373277.2494340101</v>
      </c>
      <c r="H99" s="10">
        <v>658005.68000000005</v>
      </c>
      <c r="I99" s="6">
        <v>2483715.98</v>
      </c>
      <c r="J99" s="54">
        <f t="shared" si="10"/>
        <v>3.774611763229764</v>
      </c>
      <c r="K99" s="24">
        <v>2546486.41476228</v>
      </c>
      <c r="L99" s="50">
        <f t="shared" si="12"/>
        <v>103.05004085574913</v>
      </c>
    </row>
    <row r="100" spans="1:12" x14ac:dyDescent="0.2">
      <c r="A100" s="9" t="s">
        <v>94</v>
      </c>
      <c r="B100" s="51" t="s">
        <v>296</v>
      </c>
      <c r="C100" s="52" t="s">
        <v>297</v>
      </c>
      <c r="D100" s="23">
        <v>7995.14</v>
      </c>
      <c r="E100" s="6">
        <v>75081.78</v>
      </c>
      <c r="F100" s="29">
        <f t="shared" si="11"/>
        <v>9.3909274884492326</v>
      </c>
      <c r="G100" s="55">
        <v>72902.615276305398</v>
      </c>
      <c r="H100" s="10">
        <v>7408.1</v>
      </c>
      <c r="I100" s="6">
        <v>70335.05</v>
      </c>
      <c r="J100" s="54">
        <f t="shared" si="10"/>
        <v>9.4943440288333036</v>
      </c>
      <c r="K100" s="24">
        <v>72038.335318772704</v>
      </c>
      <c r="L100" s="50">
        <f t="shared" si="12"/>
        <v>101.10123883409037</v>
      </c>
    </row>
    <row r="101" spans="1:12" x14ac:dyDescent="0.2">
      <c r="A101" s="9" t="s">
        <v>95</v>
      </c>
      <c r="B101" s="51" t="s">
        <v>298</v>
      </c>
      <c r="C101" s="52" t="s">
        <v>299</v>
      </c>
      <c r="D101" s="23">
        <v>6169.36</v>
      </c>
      <c r="E101" s="6">
        <v>47041.51</v>
      </c>
      <c r="F101" s="29">
        <f t="shared" si="11"/>
        <v>7.6250226927914735</v>
      </c>
      <c r="G101" s="55">
        <v>78601.021424102306</v>
      </c>
      <c r="H101" s="10">
        <v>3944.4</v>
      </c>
      <c r="I101" s="6">
        <v>34479.699999999997</v>
      </c>
      <c r="J101" s="54">
        <f t="shared" si="10"/>
        <v>8.7414308893621335</v>
      </c>
      <c r="K101" s="24">
        <v>57556.815304989403</v>
      </c>
      <c r="L101" s="50">
        <f t="shared" si="12"/>
        <v>114.64137539716555</v>
      </c>
    </row>
    <row r="102" spans="1:12" x14ac:dyDescent="0.2">
      <c r="A102" s="9" t="s">
        <v>96</v>
      </c>
      <c r="B102" s="51" t="s">
        <v>300</v>
      </c>
      <c r="C102" s="52" t="s">
        <v>301</v>
      </c>
      <c r="D102" s="23">
        <v>207415.2</v>
      </c>
      <c r="E102" s="6">
        <v>3443646.3</v>
      </c>
      <c r="F102" s="29">
        <f t="shared" si="11"/>
        <v>16.602670874651423</v>
      </c>
      <c r="G102" s="55">
        <v>4327993.2090464104</v>
      </c>
      <c r="H102" s="10">
        <v>184449.65</v>
      </c>
      <c r="I102" s="6">
        <v>3637895.55</v>
      </c>
      <c r="J102" s="54">
        <f t="shared" si="10"/>
        <v>19.722973451020373</v>
      </c>
      <c r="K102" s="24">
        <v>4833025.8907920001</v>
      </c>
      <c r="L102" s="50">
        <f t="shared" si="12"/>
        <v>118.79397959477085</v>
      </c>
    </row>
    <row r="103" spans="1:12" x14ac:dyDescent="0.2">
      <c r="A103" s="11" t="s">
        <v>97</v>
      </c>
      <c r="B103" s="51" t="s">
        <v>302</v>
      </c>
      <c r="C103" s="52" t="s">
        <v>303</v>
      </c>
      <c r="D103" s="23">
        <v>724.5</v>
      </c>
      <c r="E103" s="6">
        <v>10565.53</v>
      </c>
      <c r="F103" s="91">
        <f t="shared" si="11"/>
        <v>14.5832022084196</v>
      </c>
      <c r="G103" s="55">
        <v>16175.687889579</v>
      </c>
      <c r="H103" s="10">
        <v>913.95</v>
      </c>
      <c r="I103" s="6">
        <v>17322.53</v>
      </c>
      <c r="J103" s="54">
        <f t="shared" si="10"/>
        <v>18.953476667213739</v>
      </c>
      <c r="K103" s="24">
        <v>25952.0479265824</v>
      </c>
      <c r="L103" s="50">
        <f t="shared" si="12"/>
        <v>129.96786574262109</v>
      </c>
    </row>
    <row r="104" spans="1:12" ht="13.5" thickBot="1" x14ac:dyDescent="0.25">
      <c r="A104" s="9" t="s">
        <v>98</v>
      </c>
      <c r="B104" s="76" t="s">
        <v>304</v>
      </c>
      <c r="C104" s="77" t="s">
        <v>305</v>
      </c>
      <c r="D104" s="23">
        <v>1155.9000000000001</v>
      </c>
      <c r="E104" s="7">
        <v>7298.8</v>
      </c>
      <c r="F104" s="91"/>
      <c r="G104" s="55">
        <v>9889.9718729993892</v>
      </c>
      <c r="H104" s="12">
        <v>1014.75</v>
      </c>
      <c r="I104" s="93">
        <v>7480.6900000000014</v>
      </c>
      <c r="J104" s="54"/>
      <c r="K104" s="24">
        <v>12803.387998324712</v>
      </c>
      <c r="L104" s="92"/>
    </row>
    <row r="105" spans="1:12" ht="14.25" thickBot="1" x14ac:dyDescent="0.3">
      <c r="A105" s="61" t="s">
        <v>99</v>
      </c>
      <c r="B105" s="62"/>
      <c r="C105" s="63"/>
      <c r="D105" s="81">
        <f>SUM(D106:D115)</f>
        <v>40906.22</v>
      </c>
      <c r="E105" s="41">
        <f>SUM(E106:E115)</f>
        <v>551248.64000000001</v>
      </c>
      <c r="F105" s="88">
        <f t="shared" si="11"/>
        <v>13.475912465145887</v>
      </c>
      <c r="G105" s="69">
        <f>SUM(G106:G115)</f>
        <v>1379809.6714880567</v>
      </c>
      <c r="H105" s="64">
        <f>SUM(H106:H115)</f>
        <v>55925.279999999999</v>
      </c>
      <c r="I105" s="41">
        <f>SUM(I106:I115)</f>
        <v>597700.54999999981</v>
      </c>
      <c r="J105" s="94">
        <f t="shared" si="10"/>
        <v>10.687484264718922</v>
      </c>
      <c r="K105" s="69">
        <f>SUM(K106:K115)</f>
        <v>1214655.7671211592</v>
      </c>
      <c r="L105" s="19">
        <f t="shared" si="12"/>
        <v>79.308056447836393</v>
      </c>
    </row>
    <row r="106" spans="1:12" x14ac:dyDescent="0.2">
      <c r="A106" s="8" t="s">
        <v>100</v>
      </c>
      <c r="B106" s="72" t="s">
        <v>306</v>
      </c>
      <c r="C106" s="73" t="s">
        <v>307</v>
      </c>
      <c r="D106" s="23">
        <v>1087</v>
      </c>
      <c r="E106" s="5">
        <v>2848.5</v>
      </c>
      <c r="F106" s="80">
        <f t="shared" si="11"/>
        <v>2.6205151793928243</v>
      </c>
      <c r="G106" s="55">
        <v>23305.866209751599</v>
      </c>
      <c r="H106" s="10">
        <v>8622</v>
      </c>
      <c r="I106" s="55">
        <v>9552</v>
      </c>
      <c r="J106" s="54">
        <f t="shared" si="10"/>
        <v>1.1078636047320807</v>
      </c>
      <c r="K106" s="24">
        <v>22117.9429366736</v>
      </c>
      <c r="L106" s="90">
        <f t="shared" si="12"/>
        <v>42.276557428252474</v>
      </c>
    </row>
    <row r="107" spans="1:12" x14ac:dyDescent="0.2">
      <c r="A107" s="9" t="s">
        <v>101</v>
      </c>
      <c r="B107" s="51" t="s">
        <v>308</v>
      </c>
      <c r="C107" s="52" t="s">
        <v>309</v>
      </c>
      <c r="D107" s="23">
        <v>10372</v>
      </c>
      <c r="E107" s="6">
        <v>137707.31</v>
      </c>
      <c r="F107" s="29">
        <f t="shared" si="11"/>
        <v>13.276832819128423</v>
      </c>
      <c r="G107" s="55">
        <v>219320.00133918301</v>
      </c>
      <c r="H107" s="10">
        <v>17920.8</v>
      </c>
      <c r="I107" s="55">
        <v>185704.75</v>
      </c>
      <c r="J107" s="54">
        <f t="shared" si="10"/>
        <v>10.362525668496943</v>
      </c>
      <c r="K107" s="24">
        <v>269947.42054832901</v>
      </c>
      <c r="L107" s="50">
        <f t="shared" si="12"/>
        <v>78.049681047179192</v>
      </c>
    </row>
    <row r="108" spans="1:12" x14ac:dyDescent="0.2">
      <c r="A108" s="9" t="s">
        <v>102</v>
      </c>
      <c r="B108" s="51" t="s">
        <v>310</v>
      </c>
      <c r="C108" s="52" t="s">
        <v>311</v>
      </c>
      <c r="D108" s="23">
        <v>4456.7700000000004</v>
      </c>
      <c r="E108" s="6">
        <v>44019.02</v>
      </c>
      <c r="F108" s="29">
        <f t="shared" si="11"/>
        <v>9.8768884191914754</v>
      </c>
      <c r="G108" s="55">
        <v>134991.384780458</v>
      </c>
      <c r="H108" s="10">
        <v>2396.6799999999998</v>
      </c>
      <c r="I108" s="55">
        <v>15397.78</v>
      </c>
      <c r="J108" s="54">
        <f t="shared" si="10"/>
        <v>6.424629070213796</v>
      </c>
      <c r="K108" s="24">
        <v>22902.1964780446</v>
      </c>
      <c r="L108" s="50">
        <f t="shared" si="12"/>
        <v>65.047095780998177</v>
      </c>
    </row>
    <row r="109" spans="1:12" x14ac:dyDescent="0.2">
      <c r="A109" s="9" t="s">
        <v>103</v>
      </c>
      <c r="B109" s="51" t="s">
        <v>312</v>
      </c>
      <c r="C109" s="52" t="s">
        <v>313</v>
      </c>
      <c r="D109" s="23">
        <v>8.5</v>
      </c>
      <c r="E109" s="6">
        <v>25.5</v>
      </c>
      <c r="F109" s="29">
        <f t="shared" si="11"/>
        <v>3</v>
      </c>
      <c r="G109" s="55">
        <v>12016.2</v>
      </c>
      <c r="H109" s="10">
        <v>34</v>
      </c>
      <c r="I109" s="55">
        <v>97.8</v>
      </c>
      <c r="J109" s="54">
        <f t="shared" si="10"/>
        <v>2.8764705882352941</v>
      </c>
      <c r="K109" s="24">
        <v>6155.07176470588</v>
      </c>
      <c r="L109" s="50">
        <f t="shared" si="12"/>
        <v>95.882352941176478</v>
      </c>
    </row>
    <row r="110" spans="1:12" x14ac:dyDescent="0.2">
      <c r="A110" s="9" t="s">
        <v>104</v>
      </c>
      <c r="B110" s="51" t="s">
        <v>314</v>
      </c>
      <c r="C110" s="52" t="s">
        <v>315</v>
      </c>
      <c r="D110" s="23">
        <v>76.7</v>
      </c>
      <c r="E110" s="6">
        <v>1930</v>
      </c>
      <c r="F110" s="29">
        <f t="shared" si="11"/>
        <v>25.162972620599739</v>
      </c>
      <c r="G110" s="55">
        <v>3641.0821382007798</v>
      </c>
      <c r="H110" s="10">
        <v>172.8</v>
      </c>
      <c r="I110" s="55">
        <v>2642</v>
      </c>
      <c r="J110" s="54">
        <f t="shared" si="10"/>
        <v>15.289351851851851</v>
      </c>
      <c r="K110" s="24">
        <v>2779.6041666666702</v>
      </c>
      <c r="L110" s="50">
        <f t="shared" si="12"/>
        <v>60.761310209172905</v>
      </c>
    </row>
    <row r="111" spans="1:12" x14ac:dyDescent="0.2">
      <c r="A111" s="9" t="s">
        <v>105</v>
      </c>
      <c r="B111" s="51" t="s">
        <v>316</v>
      </c>
      <c r="C111" s="52" t="s">
        <v>317</v>
      </c>
      <c r="D111" s="23">
        <v>4898.05</v>
      </c>
      <c r="E111" s="6">
        <v>50763.9</v>
      </c>
      <c r="F111" s="29">
        <f t="shared" si="11"/>
        <v>10.364104082236809</v>
      </c>
      <c r="G111" s="55">
        <v>146066.50088300399</v>
      </c>
      <c r="H111" s="10">
        <v>6904.7</v>
      </c>
      <c r="I111" s="55">
        <v>55223.7</v>
      </c>
      <c r="J111" s="54">
        <f t="shared" si="10"/>
        <v>7.9979868785030481</v>
      </c>
      <c r="K111" s="24">
        <v>123064.22430083901</v>
      </c>
      <c r="L111" s="50">
        <f t="shared" si="12"/>
        <v>77.170074856840898</v>
      </c>
    </row>
    <row r="112" spans="1:12" x14ac:dyDescent="0.2">
      <c r="A112" s="9" t="s">
        <v>106</v>
      </c>
      <c r="B112" s="51" t="s">
        <v>318</v>
      </c>
      <c r="C112" s="52" t="s">
        <v>319</v>
      </c>
      <c r="D112" s="23">
        <v>5014.3999999999996</v>
      </c>
      <c r="E112" s="6">
        <v>23301.27</v>
      </c>
      <c r="F112" s="29">
        <f t="shared" si="11"/>
        <v>4.6468710114869181</v>
      </c>
      <c r="G112" s="55">
        <v>39035.575244894702</v>
      </c>
      <c r="H112" s="10">
        <v>2588.6999999999998</v>
      </c>
      <c r="I112" s="55">
        <v>13634.72</v>
      </c>
      <c r="J112" s="54">
        <f t="shared" si="10"/>
        <v>5.2670143315177507</v>
      </c>
      <c r="K112" s="24">
        <v>24122.925638351298</v>
      </c>
      <c r="L112" s="50">
        <f t="shared" si="12"/>
        <v>113.34539561132335</v>
      </c>
    </row>
    <row r="113" spans="1:12" x14ac:dyDescent="0.2">
      <c r="A113" s="9" t="s">
        <v>107</v>
      </c>
      <c r="B113" s="51" t="s">
        <v>320</v>
      </c>
      <c r="C113" s="52" t="s">
        <v>321</v>
      </c>
      <c r="D113" s="23">
        <v>14603.3</v>
      </c>
      <c r="E113" s="6">
        <v>287661.14</v>
      </c>
      <c r="F113" s="29">
        <f t="shared" si="11"/>
        <v>19.698365437948958</v>
      </c>
      <c r="G113" s="55">
        <v>785643.697617525</v>
      </c>
      <c r="H113" s="10">
        <v>16569.3</v>
      </c>
      <c r="I113" s="55">
        <v>311675.59999999998</v>
      </c>
      <c r="J113" s="54">
        <f t="shared" si="10"/>
        <v>18.810426511681243</v>
      </c>
      <c r="K113" s="24">
        <v>735836.61001852795</v>
      </c>
      <c r="L113" s="50">
        <f t="shared" si="12"/>
        <v>95.492321791547752</v>
      </c>
    </row>
    <row r="114" spans="1:12" x14ac:dyDescent="0.2">
      <c r="A114" s="9" t="s">
        <v>108</v>
      </c>
      <c r="B114" s="51" t="s">
        <v>322</v>
      </c>
      <c r="C114" s="52" t="s">
        <v>323</v>
      </c>
      <c r="D114" s="23">
        <v>314.5</v>
      </c>
      <c r="E114" s="6">
        <v>2579.5</v>
      </c>
      <c r="F114" s="29">
        <f t="shared" si="11"/>
        <v>8.2019077901430837</v>
      </c>
      <c r="G114" s="55">
        <v>6290.8632750397501</v>
      </c>
      <c r="H114" s="10">
        <v>716.3</v>
      </c>
      <c r="I114" s="55">
        <v>3772.2</v>
      </c>
      <c r="J114" s="54">
        <f t="shared" si="10"/>
        <v>5.266229233561357</v>
      </c>
      <c r="K114" s="24">
        <v>7729.7712690213602</v>
      </c>
      <c r="L114" s="50">
        <f t="shared" si="12"/>
        <v>64.207369410934163</v>
      </c>
    </row>
    <row r="115" spans="1:12" ht="13.5" thickBot="1" x14ac:dyDescent="0.25">
      <c r="A115" s="11" t="s">
        <v>109</v>
      </c>
      <c r="B115" s="76" t="s">
        <v>324</v>
      </c>
      <c r="C115" s="77" t="s">
        <v>325</v>
      </c>
      <c r="D115" s="23">
        <v>75</v>
      </c>
      <c r="E115" s="7">
        <v>412.5</v>
      </c>
      <c r="F115" s="91"/>
      <c r="G115" s="55">
        <v>9498.5</v>
      </c>
      <c r="H115" s="10"/>
      <c r="I115" s="28"/>
      <c r="J115" s="54"/>
      <c r="K115" s="28"/>
      <c r="L115" s="92"/>
    </row>
    <row r="116" spans="1:12" ht="14.25" thickBot="1" x14ac:dyDescent="0.3">
      <c r="A116" s="61" t="s">
        <v>110</v>
      </c>
      <c r="B116" s="62"/>
      <c r="C116" s="63"/>
      <c r="D116" s="81">
        <f>SUM(D117:D124)</f>
        <v>251494.65</v>
      </c>
      <c r="E116" s="41">
        <f>SUM(E117:E124)</f>
        <v>2292513.71</v>
      </c>
      <c r="F116" s="88">
        <f t="shared" si="11"/>
        <v>9.1155565734698527</v>
      </c>
      <c r="G116" s="81">
        <f>SUM(G117:G124)</f>
        <v>2563108.2141778227</v>
      </c>
      <c r="H116" s="69">
        <f>SUM(H117:H124)</f>
        <v>264779.67</v>
      </c>
      <c r="I116" s="41">
        <f>SUM(I117:I124)</f>
        <v>2574969.8299999996</v>
      </c>
      <c r="J116" s="70">
        <f t="shared" si="10"/>
        <v>9.7249529391739173</v>
      </c>
      <c r="K116" s="41">
        <f>SUM(K117:K124)</f>
        <v>2856756.5649721227</v>
      </c>
      <c r="L116" s="19">
        <f t="shared" si="12"/>
        <v>106.68523485968666</v>
      </c>
    </row>
    <row r="117" spans="1:12" x14ac:dyDescent="0.2">
      <c r="A117" s="8" t="s">
        <v>111</v>
      </c>
      <c r="B117" s="72" t="s">
        <v>326</v>
      </c>
      <c r="C117" s="73" t="s">
        <v>327</v>
      </c>
      <c r="D117" s="23">
        <v>37532.639999999999</v>
      </c>
      <c r="E117" s="5">
        <v>431675.03</v>
      </c>
      <c r="F117" s="46">
        <f t="shared" si="11"/>
        <v>11.501323381462109</v>
      </c>
      <c r="G117" s="95">
        <v>479723.76365103299</v>
      </c>
      <c r="H117" s="18">
        <v>54667.87</v>
      </c>
      <c r="I117" s="6">
        <v>708113.48</v>
      </c>
      <c r="J117" s="54">
        <f>I117/H117</f>
        <v>12.953010241664801</v>
      </c>
      <c r="K117" s="24">
        <v>752648.90840319998</v>
      </c>
      <c r="L117" s="90">
        <f t="shared" si="12"/>
        <v>112.621911514483</v>
      </c>
    </row>
    <row r="118" spans="1:12" x14ac:dyDescent="0.2">
      <c r="A118" s="9" t="s">
        <v>112</v>
      </c>
      <c r="B118" s="51" t="s">
        <v>328</v>
      </c>
      <c r="C118" s="52" t="s">
        <v>329</v>
      </c>
      <c r="D118" s="23">
        <v>35621.800000000003</v>
      </c>
      <c r="E118" s="6">
        <v>416183.72</v>
      </c>
      <c r="F118" s="29">
        <f t="shared" si="11"/>
        <v>11.683399491322728</v>
      </c>
      <c r="G118" s="55">
        <v>420360.41848415299</v>
      </c>
      <c r="H118" s="10">
        <v>31350.7</v>
      </c>
      <c r="I118" s="6">
        <v>382679.43</v>
      </c>
      <c r="J118" s="54">
        <f t="shared" si="10"/>
        <v>12.206407831404084</v>
      </c>
      <c r="K118" s="24">
        <v>387706.02874497202</v>
      </c>
      <c r="L118" s="50">
        <f t="shared" si="12"/>
        <v>104.47650823264063</v>
      </c>
    </row>
    <row r="119" spans="1:12" x14ac:dyDescent="0.2">
      <c r="A119" s="9" t="s">
        <v>113</v>
      </c>
      <c r="B119" s="51" t="s">
        <v>330</v>
      </c>
      <c r="C119" s="52" t="s">
        <v>331</v>
      </c>
      <c r="D119" s="23">
        <v>2531.27</v>
      </c>
      <c r="E119" s="6">
        <v>10421.870000000001</v>
      </c>
      <c r="F119" s="29">
        <f t="shared" si="11"/>
        <v>4.1172494439550107</v>
      </c>
      <c r="G119" s="55">
        <v>16841.979402948</v>
      </c>
      <c r="H119" s="10">
        <v>7272.8200000000097</v>
      </c>
      <c r="I119" s="6">
        <v>35969.519999999997</v>
      </c>
      <c r="J119" s="54">
        <f t="shared" si="10"/>
        <v>4.9457459417392355</v>
      </c>
      <c r="K119" s="24">
        <v>42659.828365228299</v>
      </c>
      <c r="L119" s="50">
        <f t="shared" si="12"/>
        <v>120.12257234014889</v>
      </c>
    </row>
    <row r="120" spans="1:12" x14ac:dyDescent="0.2">
      <c r="A120" s="9" t="s">
        <v>114</v>
      </c>
      <c r="B120" s="51" t="s">
        <v>332</v>
      </c>
      <c r="C120" s="52" t="s">
        <v>333</v>
      </c>
      <c r="D120" s="23">
        <v>40353.67</v>
      </c>
      <c r="E120" s="6">
        <v>100650.12</v>
      </c>
      <c r="F120" s="29">
        <f t="shared" si="11"/>
        <v>2.4941999079637616</v>
      </c>
      <c r="G120" s="55">
        <v>141600.218334937</v>
      </c>
      <c r="H120" s="10">
        <v>33799.800000000003</v>
      </c>
      <c r="I120" s="6">
        <v>87942.290000000095</v>
      </c>
      <c r="J120" s="54">
        <f t="shared" si="10"/>
        <v>2.6018582950194999</v>
      </c>
      <c r="K120" s="24">
        <v>116234.40274696601</v>
      </c>
      <c r="L120" s="50">
        <f t="shared" si="12"/>
        <v>104.31634957214114</v>
      </c>
    </row>
    <row r="121" spans="1:12" x14ac:dyDescent="0.2">
      <c r="A121" s="9" t="s">
        <v>115</v>
      </c>
      <c r="B121" s="51" t="s">
        <v>334</v>
      </c>
      <c r="C121" s="52" t="s">
        <v>335</v>
      </c>
      <c r="D121" s="23">
        <v>11658</v>
      </c>
      <c r="E121" s="6">
        <v>74384.519999999902</v>
      </c>
      <c r="F121" s="29">
        <f t="shared" si="11"/>
        <v>6.3805558414822352</v>
      </c>
      <c r="G121" s="55">
        <v>132487.903270407</v>
      </c>
      <c r="H121" s="10">
        <v>17961.38</v>
      </c>
      <c r="I121" s="6">
        <v>121249.24</v>
      </c>
      <c r="J121" s="54">
        <f t="shared" si="10"/>
        <v>6.7505525744681085</v>
      </c>
      <c r="K121" s="24">
        <v>163010.38590800899</v>
      </c>
      <c r="L121" s="50">
        <f t="shared" si="12"/>
        <v>105.79881662629444</v>
      </c>
    </row>
    <row r="122" spans="1:12" x14ac:dyDescent="0.2">
      <c r="A122" s="9" t="s">
        <v>336</v>
      </c>
      <c r="B122" s="51" t="s">
        <v>337</v>
      </c>
      <c r="C122" s="52" t="s">
        <v>338</v>
      </c>
      <c r="D122" s="23">
        <v>14072.57</v>
      </c>
      <c r="E122" s="6">
        <v>21511.51</v>
      </c>
      <c r="F122" s="29">
        <f t="shared" si="11"/>
        <v>1.5286127551683877</v>
      </c>
      <c r="G122" s="55">
        <v>27585.880794232999</v>
      </c>
      <c r="H122" s="10">
        <v>16977.77</v>
      </c>
      <c r="I122" s="6">
        <v>23199.71</v>
      </c>
      <c r="J122" s="54">
        <f t="shared" si="10"/>
        <v>1.3664756914482878</v>
      </c>
      <c r="K122" s="24">
        <v>26736.695679744698</v>
      </c>
      <c r="L122" s="50">
        <f t="shared" si="12"/>
        <v>89.393189140160018</v>
      </c>
    </row>
    <row r="123" spans="1:12" x14ac:dyDescent="0.2">
      <c r="A123" s="96" t="s">
        <v>116</v>
      </c>
      <c r="B123" s="97" t="s">
        <v>339</v>
      </c>
      <c r="C123" s="52" t="s">
        <v>340</v>
      </c>
      <c r="D123" s="23">
        <v>109348.4</v>
      </c>
      <c r="E123" s="7">
        <v>1234350.24</v>
      </c>
      <c r="F123" s="91">
        <f t="shared" si="11"/>
        <v>11.288233206887345</v>
      </c>
      <c r="G123" s="55">
        <v>1340250.7998304099</v>
      </c>
      <c r="H123" s="10">
        <v>102543.38</v>
      </c>
      <c r="I123" s="6">
        <v>1213540.72</v>
      </c>
      <c r="J123" s="54">
        <f t="shared" si="10"/>
        <v>11.834413103995596</v>
      </c>
      <c r="K123" s="24">
        <v>1365930.6823781901</v>
      </c>
      <c r="L123" s="50">
        <f t="shared" si="12"/>
        <v>104.83848877940444</v>
      </c>
    </row>
    <row r="124" spans="1:12" ht="13.5" thickBot="1" x14ac:dyDescent="0.25">
      <c r="A124" s="115" t="s">
        <v>341</v>
      </c>
      <c r="B124" s="56"/>
      <c r="C124" s="57"/>
      <c r="D124" s="53">
        <v>376.3</v>
      </c>
      <c r="E124" s="53">
        <v>3336.7</v>
      </c>
      <c r="F124" s="53"/>
      <c r="G124" s="24">
        <v>4257.25040970174</v>
      </c>
      <c r="H124" s="18">
        <v>205.95</v>
      </c>
      <c r="I124" s="6">
        <v>2275.44</v>
      </c>
      <c r="J124" s="54"/>
      <c r="K124" s="24">
        <v>1829.63274581209</v>
      </c>
      <c r="L124" s="50"/>
    </row>
    <row r="125" spans="1:12" ht="14.25" thickBot="1" x14ac:dyDescent="0.3">
      <c r="A125" s="61" t="s">
        <v>117</v>
      </c>
      <c r="B125" s="62"/>
      <c r="C125" s="63"/>
      <c r="D125" s="81">
        <f>SUM(D126:D130)</f>
        <v>135556.25</v>
      </c>
      <c r="E125" s="41">
        <f>SUM(E126:E130)</f>
        <v>410008.49</v>
      </c>
      <c r="F125" s="98">
        <f t="shared" ref="F125:F129" si="14">E125/D125</f>
        <v>3.0246373000138318</v>
      </c>
      <c r="G125" s="81">
        <f>SUM(G126:G130)</f>
        <v>829257.31207350583</v>
      </c>
      <c r="H125" s="41">
        <f>SUM(H126:H130)</f>
        <v>138377.29999999999</v>
      </c>
      <c r="I125" s="41">
        <f>SUM(I126:I130)</f>
        <v>395314.85</v>
      </c>
      <c r="J125" s="42">
        <f t="shared" si="10"/>
        <v>2.8567897335762442</v>
      </c>
      <c r="K125" s="69">
        <f>SUM(K126:K130)</f>
        <v>886404.23160797311</v>
      </c>
      <c r="L125" s="19">
        <f t="shared" si="12"/>
        <v>94.450654746708977</v>
      </c>
    </row>
    <row r="126" spans="1:12" x14ac:dyDescent="0.2">
      <c r="A126" s="8" t="s">
        <v>118</v>
      </c>
      <c r="B126" s="72" t="s">
        <v>342</v>
      </c>
      <c r="C126" s="73" t="s">
        <v>343</v>
      </c>
      <c r="D126" s="23">
        <v>132283.65</v>
      </c>
      <c r="E126" s="5">
        <v>394507.43</v>
      </c>
      <c r="F126" s="80">
        <f t="shared" si="14"/>
        <v>2.9822841295957589</v>
      </c>
      <c r="G126" s="55">
        <v>610433.00226409</v>
      </c>
      <c r="H126" s="10">
        <v>126780.6</v>
      </c>
      <c r="I126" s="6">
        <v>355636.8</v>
      </c>
      <c r="J126" s="54">
        <f t="shared" si="10"/>
        <v>2.8051358015343038</v>
      </c>
      <c r="K126" s="24">
        <v>723747.89865263295</v>
      </c>
      <c r="L126" s="90">
        <f t="shared" si="12"/>
        <v>94.059978179025236</v>
      </c>
    </row>
    <row r="127" spans="1:12" x14ac:dyDescent="0.2">
      <c r="A127" s="9" t="s">
        <v>119</v>
      </c>
      <c r="B127" s="51" t="s">
        <v>344</v>
      </c>
      <c r="C127" s="52" t="s">
        <v>345</v>
      </c>
      <c r="D127" s="23">
        <v>2599</v>
      </c>
      <c r="E127" s="6">
        <v>10353.5</v>
      </c>
      <c r="F127" s="29">
        <f t="shared" si="14"/>
        <v>3.9836475567525973</v>
      </c>
      <c r="G127" s="55">
        <v>124443.174201616</v>
      </c>
      <c r="H127" s="10">
        <v>5076.2</v>
      </c>
      <c r="I127" s="6">
        <v>21511</v>
      </c>
      <c r="J127" s="54">
        <f t="shared" si="10"/>
        <v>4.2376186911469214</v>
      </c>
      <c r="K127" s="24">
        <v>119692.38745518299</v>
      </c>
      <c r="L127" s="50">
        <f t="shared" si="12"/>
        <v>106.37534146221903</v>
      </c>
    </row>
    <row r="128" spans="1:12" x14ac:dyDescent="0.2">
      <c r="A128" s="9" t="s">
        <v>120</v>
      </c>
      <c r="B128" s="51" t="s">
        <v>346</v>
      </c>
      <c r="C128" s="52" t="s">
        <v>347</v>
      </c>
      <c r="D128" s="24">
        <v>35.299999999999997</v>
      </c>
      <c r="E128" s="6">
        <v>3530</v>
      </c>
      <c r="F128" s="29">
        <v>200</v>
      </c>
      <c r="G128" s="55">
        <v>88560</v>
      </c>
      <c r="H128" s="10">
        <v>48.3</v>
      </c>
      <c r="I128" s="6">
        <v>4830</v>
      </c>
      <c r="J128" s="54">
        <v>100</v>
      </c>
      <c r="K128" s="24">
        <v>24890</v>
      </c>
      <c r="L128" s="50">
        <f t="shared" si="12"/>
        <v>50</v>
      </c>
    </row>
    <row r="129" spans="1:12" x14ac:dyDescent="0.2">
      <c r="A129" s="11" t="s">
        <v>121</v>
      </c>
      <c r="B129" s="51" t="s">
        <v>348</v>
      </c>
      <c r="C129" s="52" t="s">
        <v>349</v>
      </c>
      <c r="D129" s="25">
        <v>496.6</v>
      </c>
      <c r="E129" s="6">
        <v>1347.99</v>
      </c>
      <c r="F129" s="99">
        <f t="shared" si="14"/>
        <v>2.7144381796214256</v>
      </c>
      <c r="G129" s="55">
        <v>4947.6064699959597</v>
      </c>
      <c r="H129" s="10">
        <v>6294.9</v>
      </c>
      <c r="I129" s="6">
        <v>13000.37</v>
      </c>
      <c r="J129" s="54">
        <f t="shared" ref="J129" si="15">I129/H129</f>
        <v>2.0652226405502869</v>
      </c>
      <c r="K129" s="24">
        <v>17634.956779885299</v>
      </c>
      <c r="L129" s="50">
        <f t="shared" si="12"/>
        <v>76.082876230333497</v>
      </c>
    </row>
    <row r="130" spans="1:12" ht="13.5" thickBot="1" x14ac:dyDescent="0.25">
      <c r="A130" s="116" t="s">
        <v>122</v>
      </c>
      <c r="B130" s="100"/>
      <c r="C130" s="101"/>
      <c r="D130" s="102">
        <v>141.69999999999999</v>
      </c>
      <c r="E130" s="13">
        <v>269.57</v>
      </c>
      <c r="F130" s="93"/>
      <c r="G130" s="103">
        <v>873.52913780397603</v>
      </c>
      <c r="H130" s="12">
        <v>177.29999999999998</v>
      </c>
      <c r="I130" s="13">
        <v>336.68</v>
      </c>
      <c r="J130" s="59"/>
      <c r="K130" s="102">
        <v>438.98872027180101</v>
      </c>
      <c r="L130" s="104"/>
    </row>
    <row r="131" spans="1:12" x14ac:dyDescent="0.2">
      <c r="A131" s="21"/>
      <c r="B131" s="21"/>
      <c r="C131" s="21"/>
      <c r="D131" s="21"/>
    </row>
  </sheetData>
  <mergeCells count="3">
    <mergeCell ref="H9:K9"/>
    <mergeCell ref="L9:L10"/>
    <mergeCell ref="D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 prodaja mor.org.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Josip Furčić</cp:lastModifiedBy>
  <dcterms:created xsi:type="dcterms:W3CDTF">2025-12-18T09:52:57Z</dcterms:created>
  <dcterms:modified xsi:type="dcterms:W3CDTF">2026-05-28T08:06:29Z</dcterms:modified>
</cp:coreProperties>
</file>