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ta.novak\D DISK\STATISTIKA DZS\DZS MI PREUZIMAMO\objava 2025\objava konačnih za 2024\svi konačni finalni za 2024\"/>
    </mc:Choice>
  </mc:AlternateContent>
  <xr:revisionPtr revIDLastSave="0" documentId="13_ncr:1_{6537D987-A6E9-4DD6-925D-AC8D8EAD9CEA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5. prodaja mor.org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3" i="1" l="1"/>
  <c r="G132" i="1"/>
  <c r="H132" i="1" s="1"/>
  <c r="D132" i="1"/>
  <c r="G131" i="1"/>
  <c r="G130" i="1"/>
  <c r="H130" i="1" s="1"/>
  <c r="D130" i="1"/>
  <c r="G129" i="1"/>
  <c r="G128" i="1"/>
  <c r="H128" i="1" s="1"/>
  <c r="D128" i="1"/>
  <c r="G127" i="1"/>
  <c r="D127" i="1"/>
  <c r="F126" i="1"/>
  <c r="E126" i="1"/>
  <c r="C126" i="1"/>
  <c r="B126" i="1"/>
  <c r="G125" i="1"/>
  <c r="D125" i="1"/>
  <c r="G124" i="1"/>
  <c r="G123" i="1"/>
  <c r="D123" i="1"/>
  <c r="H123" i="1" s="1"/>
  <c r="H122" i="1"/>
  <c r="G122" i="1"/>
  <c r="D122" i="1"/>
  <c r="G121" i="1"/>
  <c r="D121" i="1"/>
  <c r="G120" i="1"/>
  <c r="D120" i="1"/>
  <c r="G119" i="1"/>
  <c r="D119" i="1"/>
  <c r="G118" i="1"/>
  <c r="H118" i="1" s="1"/>
  <c r="D118" i="1"/>
  <c r="G117" i="1"/>
  <c r="H117" i="1" s="1"/>
  <c r="D117" i="1"/>
  <c r="F116" i="1"/>
  <c r="E116" i="1"/>
  <c r="C116" i="1"/>
  <c r="D116" i="1" s="1"/>
  <c r="B116" i="1"/>
  <c r="G115" i="1"/>
  <c r="D115" i="1"/>
  <c r="H115" i="1" s="1"/>
  <c r="G114" i="1"/>
  <c r="H114" i="1" s="1"/>
  <c r="D114" i="1"/>
  <c r="G113" i="1"/>
  <c r="D113" i="1"/>
  <c r="G112" i="1"/>
  <c r="D112" i="1"/>
  <c r="G111" i="1"/>
  <c r="D111" i="1"/>
  <c r="G110" i="1"/>
  <c r="H110" i="1" s="1"/>
  <c r="D110" i="1"/>
  <c r="G109" i="1"/>
  <c r="D109" i="1"/>
  <c r="G108" i="1"/>
  <c r="D108" i="1"/>
  <c r="G107" i="1"/>
  <c r="H107" i="1" s="1"/>
  <c r="D107" i="1"/>
  <c r="G106" i="1"/>
  <c r="H106" i="1" s="1"/>
  <c r="D106" i="1"/>
  <c r="F105" i="1"/>
  <c r="G105" i="1" s="1"/>
  <c r="E105" i="1"/>
  <c r="C105" i="1"/>
  <c r="B105" i="1"/>
  <c r="G104" i="1"/>
  <c r="D104" i="1"/>
  <c r="G103" i="1"/>
  <c r="H103" i="1" s="1"/>
  <c r="D103" i="1"/>
  <c r="G102" i="1"/>
  <c r="H102" i="1" s="1"/>
  <c r="D102" i="1"/>
  <c r="G101" i="1"/>
  <c r="D101" i="1"/>
  <c r="G100" i="1"/>
  <c r="D100" i="1"/>
  <c r="G99" i="1"/>
  <c r="D99" i="1"/>
  <c r="G98" i="1"/>
  <c r="H98" i="1" s="1"/>
  <c r="D98" i="1"/>
  <c r="G97" i="1"/>
  <c r="D97" i="1"/>
  <c r="G96" i="1"/>
  <c r="H96" i="1" s="1"/>
  <c r="D96" i="1"/>
  <c r="F95" i="1"/>
  <c r="E95" i="1"/>
  <c r="C95" i="1"/>
  <c r="B95" i="1"/>
  <c r="G94" i="1"/>
  <c r="H94" i="1" s="1"/>
  <c r="D94" i="1"/>
  <c r="G93" i="1"/>
  <c r="D93" i="1"/>
  <c r="G92" i="1"/>
  <c r="D92" i="1"/>
  <c r="G91" i="1"/>
  <c r="D91" i="1"/>
  <c r="G90" i="1"/>
  <c r="H90" i="1" s="1"/>
  <c r="D90" i="1"/>
  <c r="G89" i="1"/>
  <c r="D89" i="1"/>
  <c r="G88" i="1"/>
  <c r="H88" i="1" s="1"/>
  <c r="D88" i="1"/>
  <c r="G87" i="1"/>
  <c r="D87" i="1"/>
  <c r="F86" i="1"/>
  <c r="G86" i="1" s="1"/>
  <c r="E86" i="1"/>
  <c r="C86" i="1"/>
  <c r="D86" i="1" s="1"/>
  <c r="B86" i="1"/>
  <c r="G85" i="1"/>
  <c r="D85" i="1"/>
  <c r="G84" i="1"/>
  <c r="D84" i="1"/>
  <c r="G83" i="1"/>
  <c r="D83" i="1"/>
  <c r="G82" i="1"/>
  <c r="H82" i="1" s="1"/>
  <c r="D82" i="1"/>
  <c r="G81" i="1"/>
  <c r="D81" i="1"/>
  <c r="G80" i="1"/>
  <c r="D80" i="1"/>
  <c r="G79" i="1"/>
  <c r="D79" i="1"/>
  <c r="F78" i="1"/>
  <c r="G78" i="1" s="1"/>
  <c r="E78" i="1"/>
  <c r="C78" i="1"/>
  <c r="D78" i="1" s="1"/>
  <c r="B78" i="1"/>
  <c r="D77" i="1"/>
  <c r="H77" i="1" s="1"/>
  <c r="G76" i="1"/>
  <c r="D76" i="1"/>
  <c r="G75" i="1"/>
  <c r="H75" i="1" s="1"/>
  <c r="D75" i="1"/>
  <c r="G74" i="1"/>
  <c r="D74" i="1"/>
  <c r="G73" i="1"/>
  <c r="H73" i="1" s="1"/>
  <c r="D73" i="1"/>
  <c r="G72" i="1"/>
  <c r="D72" i="1"/>
  <c r="G71" i="1"/>
  <c r="H71" i="1" s="1"/>
  <c r="D71" i="1"/>
  <c r="G70" i="1"/>
  <c r="D70" i="1"/>
  <c r="G69" i="1"/>
  <c r="D69" i="1"/>
  <c r="F68" i="1"/>
  <c r="G68" i="1" s="1"/>
  <c r="E68" i="1"/>
  <c r="C68" i="1"/>
  <c r="B68" i="1"/>
  <c r="G67" i="1"/>
  <c r="D67" i="1"/>
  <c r="H67" i="1" s="1"/>
  <c r="G66" i="1"/>
  <c r="D66" i="1"/>
  <c r="G65" i="1"/>
  <c r="D65" i="1"/>
  <c r="G64" i="1"/>
  <c r="D64" i="1"/>
  <c r="G63" i="1"/>
  <c r="D63" i="1"/>
  <c r="H63" i="1" s="1"/>
  <c r="G62" i="1"/>
  <c r="H62" i="1" s="1"/>
  <c r="D62" i="1"/>
  <c r="G61" i="1"/>
  <c r="H61" i="1" s="1"/>
  <c r="D61" i="1"/>
  <c r="G60" i="1"/>
  <c r="D60" i="1"/>
  <c r="G59" i="1"/>
  <c r="H59" i="1" s="1"/>
  <c r="D59" i="1"/>
  <c r="G58" i="1"/>
  <c r="H58" i="1" s="1"/>
  <c r="D58" i="1"/>
  <c r="G57" i="1"/>
  <c r="D57" i="1"/>
  <c r="G56" i="1"/>
  <c r="D56" i="1"/>
  <c r="G55" i="1"/>
  <c r="H55" i="1" s="1"/>
  <c r="D55" i="1"/>
  <c r="G54" i="1"/>
  <c r="D54" i="1"/>
  <c r="G53" i="1"/>
  <c r="D53" i="1"/>
  <c r="G52" i="1"/>
  <c r="D52" i="1"/>
  <c r="G51" i="1"/>
  <c r="D51" i="1"/>
  <c r="H51" i="1" s="1"/>
  <c r="G50" i="1"/>
  <c r="D50" i="1"/>
  <c r="G49" i="1"/>
  <c r="D49" i="1"/>
  <c r="G48" i="1"/>
  <c r="D48" i="1"/>
  <c r="H47" i="1"/>
  <c r="G47" i="1"/>
  <c r="D47" i="1"/>
  <c r="G46" i="1"/>
  <c r="H46" i="1" s="1"/>
  <c r="D46" i="1"/>
  <c r="G45" i="1"/>
  <c r="D45" i="1"/>
  <c r="G44" i="1"/>
  <c r="D44" i="1"/>
  <c r="G43" i="1"/>
  <c r="H43" i="1" s="1"/>
  <c r="D43" i="1"/>
  <c r="G42" i="1"/>
  <c r="H42" i="1" s="1"/>
  <c r="D42" i="1"/>
  <c r="G41" i="1"/>
  <c r="D41" i="1"/>
  <c r="G40" i="1"/>
  <c r="D40" i="1"/>
  <c r="G39" i="1"/>
  <c r="H39" i="1" s="1"/>
  <c r="D39" i="1"/>
  <c r="G38" i="1"/>
  <c r="D38" i="1"/>
  <c r="G37" i="1"/>
  <c r="D37" i="1"/>
  <c r="G36" i="1"/>
  <c r="D36" i="1"/>
  <c r="G35" i="1"/>
  <c r="D35" i="1"/>
  <c r="H35" i="1" s="1"/>
  <c r="G34" i="1"/>
  <c r="D34" i="1"/>
  <c r="G33" i="1"/>
  <c r="D33" i="1"/>
  <c r="G32" i="1"/>
  <c r="D32" i="1"/>
  <c r="H31" i="1"/>
  <c r="G31" i="1"/>
  <c r="D31" i="1"/>
  <c r="G30" i="1"/>
  <c r="H30" i="1" s="1"/>
  <c r="D30" i="1"/>
  <c r="G29" i="1"/>
  <c r="D29" i="1"/>
  <c r="G28" i="1"/>
  <c r="D28" i="1"/>
  <c r="H28" i="1" s="1"/>
  <c r="G27" i="1"/>
  <c r="H27" i="1" s="1"/>
  <c r="D27" i="1"/>
  <c r="G26" i="1"/>
  <c r="H26" i="1" s="1"/>
  <c r="D26" i="1"/>
  <c r="G25" i="1"/>
  <c r="D25" i="1"/>
  <c r="G24" i="1"/>
  <c r="D24" i="1"/>
  <c r="H24" i="1" s="1"/>
  <c r="G23" i="1"/>
  <c r="H23" i="1" s="1"/>
  <c r="D23" i="1"/>
  <c r="G22" i="1"/>
  <c r="D22" i="1"/>
  <c r="G21" i="1"/>
  <c r="D21" i="1"/>
  <c r="G20" i="1"/>
  <c r="D20" i="1"/>
  <c r="G19" i="1"/>
  <c r="D19" i="1"/>
  <c r="H19" i="1" s="1"/>
  <c r="G18" i="1"/>
  <c r="D18" i="1"/>
  <c r="G17" i="1"/>
  <c r="D17" i="1"/>
  <c r="G16" i="1"/>
  <c r="D16" i="1"/>
  <c r="H16" i="1" s="1"/>
  <c r="H15" i="1"/>
  <c r="G15" i="1"/>
  <c r="D15" i="1"/>
  <c r="G14" i="1"/>
  <c r="H14" i="1" s="1"/>
  <c r="D14" i="1"/>
  <c r="G13" i="1"/>
  <c r="D13" i="1"/>
  <c r="F12" i="1"/>
  <c r="E12" i="1"/>
  <c r="E11" i="1" s="1"/>
  <c r="C12" i="1"/>
  <c r="B12" i="1"/>
  <c r="B11" i="1" s="1"/>
  <c r="H53" i="1" l="1"/>
  <c r="H74" i="1"/>
  <c r="H89" i="1"/>
  <c r="H108" i="1"/>
  <c r="H99" i="1"/>
  <c r="H64" i="1"/>
  <c r="D12" i="1"/>
  <c r="H69" i="1"/>
  <c r="H65" i="1"/>
  <c r="H100" i="1"/>
  <c r="H119" i="1"/>
  <c r="H125" i="1"/>
  <c r="H13" i="1"/>
  <c r="H29" i="1"/>
  <c r="H45" i="1"/>
  <c r="H76" i="1"/>
  <c r="G95" i="1"/>
  <c r="H95" i="1" s="1"/>
  <c r="H40" i="1"/>
  <c r="H56" i="1"/>
  <c r="H91" i="1"/>
  <c r="H101" i="1"/>
  <c r="H120" i="1"/>
  <c r="D126" i="1"/>
  <c r="H21" i="1"/>
  <c r="H37" i="1"/>
  <c r="H78" i="1"/>
  <c r="H32" i="1"/>
  <c r="H48" i="1"/>
  <c r="H84" i="1"/>
  <c r="H113" i="1"/>
  <c r="H22" i="1"/>
  <c r="H38" i="1"/>
  <c r="H54" i="1"/>
  <c r="H79" i="1"/>
  <c r="H104" i="1"/>
  <c r="H17" i="1"/>
  <c r="H33" i="1"/>
  <c r="H49" i="1"/>
  <c r="H85" i="1"/>
  <c r="F11" i="1"/>
  <c r="G11" i="1" s="1"/>
  <c r="H11" i="1" s="1"/>
  <c r="H44" i="1"/>
  <c r="H60" i="1"/>
  <c r="H70" i="1"/>
  <c r="H80" i="1"/>
  <c r="D95" i="1"/>
  <c r="D105" i="1"/>
  <c r="H105" i="1" s="1"/>
  <c r="H109" i="1"/>
  <c r="H18" i="1"/>
  <c r="H34" i="1"/>
  <c r="H50" i="1"/>
  <c r="H66" i="1"/>
  <c r="H81" i="1"/>
  <c r="H86" i="1"/>
  <c r="H25" i="1"/>
  <c r="H41" i="1"/>
  <c r="H57" i="1"/>
  <c r="H72" i="1"/>
  <c r="H92" i="1"/>
  <c r="H111" i="1"/>
  <c r="H121" i="1"/>
  <c r="G126" i="1"/>
  <c r="H20" i="1"/>
  <c r="H36" i="1"/>
  <c r="H52" i="1"/>
  <c r="D68" i="1"/>
  <c r="H68" i="1" s="1"/>
  <c r="H87" i="1"/>
  <c r="H97" i="1"/>
  <c r="G116" i="1"/>
  <c r="H116" i="1" s="1"/>
  <c r="H83" i="1"/>
  <c r="H93" i="1"/>
  <c r="H112" i="1"/>
  <c r="H127" i="1"/>
  <c r="H126" i="1"/>
  <c r="G12" i="1"/>
  <c r="C11" i="1"/>
  <c r="D11" i="1" s="1"/>
  <c r="H12" i="1" l="1"/>
</calcChain>
</file>

<file path=xl/sharedStrings.xml><?xml version="1.0" encoding="utf-8"?>
<sst xmlns="http://schemas.openxmlformats.org/spreadsheetml/2006/main" count="140" uniqueCount="137">
  <si>
    <t>Ministarstvo poljoprivrede, šumarstva i ribarstva</t>
  </si>
  <si>
    <t>Uprava ribarstva</t>
  </si>
  <si>
    <t>Datum objave podataka:</t>
  </si>
  <si>
    <t>19.12.2025.</t>
  </si>
  <si>
    <t xml:space="preserve">Vrsta podataka: </t>
  </si>
  <si>
    <t>konačni</t>
  </si>
  <si>
    <t>5. PRODAJA MORSKIH ORGANIZAMA</t>
  </si>
  <si>
    <t>2023.</t>
  </si>
  <si>
    <t>2024.</t>
  </si>
  <si>
    <t>Indeksi, prosječne cijene 2024/2023</t>
  </si>
  <si>
    <t>Morski organizam</t>
  </si>
  <si>
    <t>Prva prodaja (kg)</t>
  </si>
  <si>
    <t>Vrijednost prve prodaje (€)</t>
  </si>
  <si>
    <t>Prosječna cijena €/kg</t>
  </si>
  <si>
    <t>UKUPNO</t>
  </si>
  <si>
    <t>BIJELA RIBA</t>
  </si>
  <si>
    <t>ARBUN</t>
  </si>
  <si>
    <t>BATOGLAVAC (DIVLJI ARBUN)</t>
  </si>
  <si>
    <t>BEŽMEK</t>
  </si>
  <si>
    <t>BUKVA</t>
  </si>
  <si>
    <t>CIPLI</t>
  </si>
  <si>
    <t>FRATAR</t>
  </si>
  <si>
    <t>GAVUN</t>
  </si>
  <si>
    <t>GAVUN OLIGA</t>
  </si>
  <si>
    <t>GIRA OBLICA; MANULA</t>
  </si>
  <si>
    <t>GIRA OŠTRULJA</t>
  </si>
  <si>
    <t>GRDOBINE</t>
  </si>
  <si>
    <t>HAMA</t>
  </si>
  <si>
    <t>IVERCI</t>
  </si>
  <si>
    <t>JEGULJA</t>
  </si>
  <si>
    <t>KANTAR</t>
  </si>
  <si>
    <t>KANJAC</t>
  </si>
  <si>
    <t>KAVALA</t>
  </si>
  <si>
    <t>KIRNJE</t>
  </si>
  <si>
    <t>KOKOTI</t>
  </si>
  <si>
    <t>KOMARČA</t>
  </si>
  <si>
    <t>KORAF (KORBEL)</t>
  </si>
  <si>
    <t>KOVAČ</t>
  </si>
  <si>
    <t>LAMPUGA</t>
  </si>
  <si>
    <t>LIST; ŠVOJA</t>
  </si>
  <si>
    <t>LUBIN</t>
  </si>
  <si>
    <t>LUMBRAK - HINCI</t>
  </si>
  <si>
    <t>MODRAŠ</t>
  </si>
  <si>
    <t>MURINA</t>
  </si>
  <si>
    <t>OKAN</t>
  </si>
  <si>
    <t>OSLIĆ</t>
  </si>
  <si>
    <t>OVČICA</t>
  </si>
  <si>
    <t>PAGAR</t>
  </si>
  <si>
    <t>PATARAČE</t>
  </si>
  <si>
    <t>PAUCI</t>
  </si>
  <si>
    <t>PIC</t>
  </si>
  <si>
    <t>PIRKA</t>
  </si>
  <si>
    <t>PIŠMOLJ</t>
  </si>
  <si>
    <t>ROMB</t>
  </si>
  <si>
    <t>SALPA</t>
  </si>
  <si>
    <t>STRIJELKA</t>
  </si>
  <si>
    <t>ŠARAG</t>
  </si>
  <si>
    <t>ŠKARAM</t>
  </si>
  <si>
    <t>ŠKRPINA</t>
  </si>
  <si>
    <t>ŠKRPUN</t>
  </si>
  <si>
    <t>ŠPAR</t>
  </si>
  <si>
    <t>TABINJE</t>
  </si>
  <si>
    <t>TRLJA BLATARICA</t>
  </si>
  <si>
    <t>TRLJA KAMENJARKA</t>
  </si>
  <si>
    <t>UGOR</t>
  </si>
  <si>
    <t>UGOTICA</t>
  </si>
  <si>
    <t>UŠATA</t>
  </si>
  <si>
    <t>VRANA</t>
  </si>
  <si>
    <t>ZUBATAC</t>
  </si>
  <si>
    <t>ZUBATAC KRUNAŠ</t>
  </si>
  <si>
    <t>OSTALA BIJELA RIBA</t>
  </si>
  <si>
    <t>GLAVONOŠCI</t>
  </si>
  <si>
    <t>HOBOTNICA</t>
  </si>
  <si>
    <t>LIGNJA</t>
  </si>
  <si>
    <t>LIGNJUNI</t>
  </si>
  <si>
    <t>MUZGAVAC</t>
  </si>
  <si>
    <t>MUZGAVAC BIJELI</t>
  </si>
  <si>
    <t>MUZGAVAC CRNI</t>
  </si>
  <si>
    <t>SIPA</t>
  </si>
  <si>
    <t>SIPICE</t>
  </si>
  <si>
    <t>OSTALI GLAVONOŠCI</t>
  </si>
  <si>
    <t>HRSKAVIČNA RIBA</t>
  </si>
  <si>
    <t>DRHTULJA ŠARULJA</t>
  </si>
  <si>
    <t>GOLUB</t>
  </si>
  <si>
    <t>MAČKE</t>
  </si>
  <si>
    <t>PAS - OSTALE VRSTE</t>
  </si>
  <si>
    <t>PAS KOSTELJ</t>
  </si>
  <si>
    <t>PAS MEKUŠ</t>
  </si>
  <si>
    <t>RAŽE</t>
  </si>
  <si>
    <t>MALA PLAVA RIBA</t>
  </si>
  <si>
    <t>IGLICA</t>
  </si>
  <si>
    <t>INĆUN</t>
  </si>
  <si>
    <t>PAPALINA</t>
  </si>
  <si>
    <t>PLAVICA</t>
  </si>
  <si>
    <t>SKUŠA</t>
  </si>
  <si>
    <t>SRDELA</t>
  </si>
  <si>
    <t>SRDELA GOLEMA</t>
  </si>
  <si>
    <t>ŠARUNI</t>
  </si>
  <si>
    <t>RAKOVI</t>
  </si>
  <si>
    <t>HLAP</t>
  </si>
  <si>
    <t>JASTOG</t>
  </si>
  <si>
    <t>KANOĆA</t>
  </si>
  <si>
    <t>KOZICA</t>
  </si>
  <si>
    <t>PLAVI RAK</t>
  </si>
  <si>
    <t>RAKOVICA</t>
  </si>
  <si>
    <t>ŠKAMP</t>
  </si>
  <si>
    <t>TIGRASTA KOZICA</t>
  </si>
  <si>
    <t>OSTALI RAKOVI</t>
  </si>
  <si>
    <t>ŠKOLJKAŠI</t>
  </si>
  <si>
    <t>DAGNJA</t>
  </si>
  <si>
    <t>JAKOVLJEVA KAPICA</t>
  </si>
  <si>
    <t>KAMENICA</t>
  </si>
  <si>
    <t>KAPICE</t>
  </si>
  <si>
    <t>KUĆICA</t>
  </si>
  <si>
    <t>KUNJKA</t>
  </si>
  <si>
    <t>MALA KAPICA</t>
  </si>
  <si>
    <t>PRNJAVICA</t>
  </si>
  <si>
    <t>RUMENKA</t>
  </si>
  <si>
    <t xml:space="preserve">OSTALI ŠKOLJKAŠI </t>
  </si>
  <si>
    <t>VELIKA PLAVA RIBA</t>
  </si>
  <si>
    <t>GOF</t>
  </si>
  <si>
    <t>IGLAN</t>
  </si>
  <si>
    <t>IGLUN</t>
  </si>
  <si>
    <t>LICA</t>
  </si>
  <si>
    <t>LUC</t>
  </si>
  <si>
    <t>PALAMIDA</t>
  </si>
  <si>
    <t>RUMBAC - TRUP</t>
  </si>
  <si>
    <t>TUNA ALBAKORE</t>
  </si>
  <si>
    <t>TUNA PLAVOPERAJNA</t>
  </si>
  <si>
    <t>OSTALI ORGANIZMI</t>
  </si>
  <si>
    <t>JEŽINCI</t>
  </si>
  <si>
    <t>MORSKA JAJA</t>
  </si>
  <si>
    <t>MORSKI CRVI</t>
  </si>
  <si>
    <t>PUŽEVI OSTALI</t>
  </si>
  <si>
    <t>VELIKI MORSKI CRVI</t>
  </si>
  <si>
    <t>VOLCI</t>
  </si>
  <si>
    <t>OSTALI OSTALI ORGANIZMI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</si>
</sst>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u/>
      <sz val="9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theme="4" tint="0.79998168889431442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</cellStyleXfs>
  <cellXfs count="107">
    <xf numFmtId="0" fontId="0" fillId="0" borderId="0" xfId="0"/>
    <xf numFmtId="0" fontId="1" fillId="0" borderId="0" xfId="3"/>
    <xf numFmtId="0" fontId="4" fillId="0" borderId="0" xfId="3" applyFont="1"/>
    <xf numFmtId="0" fontId="6" fillId="0" borderId="0" xfId="3" applyFont="1" applyAlignment="1">
      <alignment wrapText="1"/>
    </xf>
    <xf numFmtId="0" fontId="8" fillId="0" borderId="0" xfId="3" applyFont="1" applyAlignment="1">
      <alignment vertical="center" wrapText="1"/>
    </xf>
    <xf numFmtId="0" fontId="8" fillId="0" borderId="0" xfId="3" applyFont="1" applyAlignment="1">
      <alignment vertical="center"/>
    </xf>
    <xf numFmtId="3" fontId="6" fillId="0" borderId="8" xfId="3" applyNumberFormat="1" applyFont="1" applyBorder="1" applyAlignment="1">
      <alignment horizontal="center"/>
    </xf>
    <xf numFmtId="3" fontId="6" fillId="0" borderId="1" xfId="3" applyNumberFormat="1" applyFont="1" applyBorder="1" applyAlignment="1">
      <alignment horizontal="center"/>
    </xf>
    <xf numFmtId="3" fontId="6" fillId="0" borderId="5" xfId="3" applyNumberFormat="1" applyFont="1" applyBorder="1" applyAlignment="1">
      <alignment horizontal="center"/>
    </xf>
    <xf numFmtId="0" fontId="10" fillId="0" borderId="0" xfId="3" applyFont="1"/>
    <xf numFmtId="0" fontId="7" fillId="2" borderId="17" xfId="3" applyFont="1" applyFill="1" applyBorder="1" applyAlignment="1">
      <alignment horizontal="center"/>
    </xf>
    <xf numFmtId="3" fontId="7" fillId="2" borderId="39" xfId="3" applyNumberFormat="1" applyFont="1" applyFill="1" applyBorder="1" applyAlignment="1">
      <alignment horizontal="center"/>
    </xf>
    <xf numFmtId="0" fontId="6" fillId="0" borderId="18" xfId="3" applyFont="1" applyBorder="1"/>
    <xf numFmtId="3" fontId="6" fillId="0" borderId="19" xfId="3" applyNumberFormat="1" applyFont="1" applyBorder="1" applyAlignment="1">
      <alignment horizontal="center"/>
    </xf>
    <xf numFmtId="4" fontId="6" fillId="0" borderId="20" xfId="3" applyNumberFormat="1" applyFont="1" applyBorder="1" applyAlignment="1">
      <alignment horizontal="center"/>
    </xf>
    <xf numFmtId="0" fontId="6" fillId="0" borderId="21" xfId="3" applyFont="1" applyBorder="1"/>
    <xf numFmtId="3" fontId="6" fillId="0" borderId="22" xfId="3" applyNumberFormat="1" applyFont="1" applyBorder="1" applyAlignment="1">
      <alignment horizontal="center"/>
    </xf>
    <xf numFmtId="4" fontId="6" fillId="0" borderId="23" xfId="3" applyNumberFormat="1" applyFont="1" applyBorder="1" applyAlignment="1">
      <alignment horizontal="center"/>
    </xf>
    <xf numFmtId="0" fontId="6" fillId="0" borderId="24" xfId="3" applyFont="1" applyBorder="1"/>
    <xf numFmtId="3" fontId="6" fillId="0" borderId="25" xfId="3" applyNumberFormat="1" applyFont="1" applyBorder="1" applyAlignment="1">
      <alignment horizontal="center"/>
    </xf>
    <xf numFmtId="4" fontId="6" fillId="0" borderId="26" xfId="3" applyNumberFormat="1" applyFont="1" applyBorder="1" applyAlignment="1">
      <alignment horizontal="center"/>
    </xf>
    <xf numFmtId="0" fontId="7" fillId="2" borderId="13" xfId="3" applyFont="1" applyFill="1" applyBorder="1" applyAlignment="1">
      <alignment horizontal="center"/>
    </xf>
    <xf numFmtId="3" fontId="7" fillId="2" borderId="14" xfId="3" applyNumberFormat="1" applyFont="1" applyFill="1" applyBorder="1" applyAlignment="1">
      <alignment horizontal="center"/>
    </xf>
    <xf numFmtId="0" fontId="6" fillId="0" borderId="33" xfId="3" applyFont="1" applyBorder="1"/>
    <xf numFmtId="3" fontId="6" fillId="0" borderId="29" xfId="3" applyNumberFormat="1" applyFont="1" applyBorder="1" applyAlignment="1">
      <alignment horizontal="center"/>
    </xf>
    <xf numFmtId="3" fontId="6" fillId="0" borderId="30" xfId="3" applyNumberFormat="1" applyFont="1" applyBorder="1" applyAlignment="1">
      <alignment horizontal="center"/>
    </xf>
    <xf numFmtId="0" fontId="10" fillId="0" borderId="0" xfId="3" applyFont="1" applyAlignment="1">
      <alignment horizontal="center"/>
    </xf>
    <xf numFmtId="3" fontId="6" fillId="0" borderId="27" xfId="3" applyNumberFormat="1" applyFont="1" applyBorder="1" applyAlignment="1">
      <alignment horizontal="center"/>
    </xf>
    <xf numFmtId="3" fontId="6" fillId="0" borderId="28" xfId="3" applyNumberFormat="1" applyFont="1" applyBorder="1" applyAlignment="1">
      <alignment horizontal="center"/>
    </xf>
    <xf numFmtId="4" fontId="6" fillId="0" borderId="37" xfId="3" applyNumberFormat="1" applyFont="1" applyBorder="1" applyAlignment="1">
      <alignment horizontal="center"/>
    </xf>
    <xf numFmtId="0" fontId="5" fillId="0" borderId="0" xfId="3" applyFont="1" applyAlignment="1">
      <alignment vertical="center"/>
    </xf>
    <xf numFmtId="0" fontId="7" fillId="3" borderId="13" xfId="3" applyFont="1" applyFill="1" applyBorder="1" applyAlignment="1">
      <alignment horizontal="center" vertical="center" wrapText="1"/>
    </xf>
    <xf numFmtId="3" fontId="7" fillId="3" borderId="14" xfId="3" applyNumberFormat="1" applyFont="1" applyFill="1" applyBorder="1" applyAlignment="1">
      <alignment horizontal="center" vertical="center" wrapText="1"/>
    </xf>
    <xf numFmtId="2" fontId="1" fillId="0" borderId="0" xfId="3" applyNumberFormat="1"/>
    <xf numFmtId="3" fontId="6" fillId="0" borderId="18" xfId="3" applyNumberFormat="1" applyFont="1" applyBorder="1" applyAlignment="1">
      <alignment horizontal="center"/>
    </xf>
    <xf numFmtId="3" fontId="7" fillId="2" borderId="13" xfId="3" applyNumberFormat="1" applyFont="1" applyFill="1" applyBorder="1" applyAlignment="1">
      <alignment horizontal="center"/>
    </xf>
    <xf numFmtId="3" fontId="6" fillId="0" borderId="32" xfId="3" applyNumberFormat="1" applyFont="1" applyBorder="1" applyAlignment="1">
      <alignment horizontal="center"/>
    </xf>
    <xf numFmtId="3" fontId="6" fillId="0" borderId="17" xfId="3" applyNumberFormat="1" applyFont="1" applyBorder="1" applyAlignment="1">
      <alignment horizontal="center"/>
    </xf>
    <xf numFmtId="3" fontId="7" fillId="3" borderId="13" xfId="3" applyNumberFormat="1" applyFont="1" applyFill="1" applyBorder="1" applyAlignment="1">
      <alignment horizontal="center" vertical="center" wrapText="1"/>
    </xf>
    <xf numFmtId="2" fontId="7" fillId="2" borderId="43" xfId="3" applyNumberFormat="1" applyFont="1" applyFill="1" applyBorder="1" applyAlignment="1">
      <alignment horizontal="center"/>
    </xf>
    <xf numFmtId="2" fontId="6" fillId="0" borderId="38" xfId="3" applyNumberFormat="1" applyFont="1" applyBorder="1" applyAlignment="1">
      <alignment horizontal="center"/>
    </xf>
    <xf numFmtId="2" fontId="6" fillId="0" borderId="44" xfId="3" applyNumberFormat="1" applyFont="1" applyBorder="1" applyAlignment="1">
      <alignment horizontal="center"/>
    </xf>
    <xf numFmtId="3" fontId="6" fillId="0" borderId="21" xfId="3" applyNumberFormat="1" applyFont="1" applyBorder="1" applyAlignment="1">
      <alignment horizontal="center"/>
    </xf>
    <xf numFmtId="2" fontId="6" fillId="0" borderId="35" xfId="3" applyNumberFormat="1" applyFont="1" applyBorder="1" applyAlignment="1">
      <alignment horizontal="center"/>
    </xf>
    <xf numFmtId="4" fontId="7" fillId="2" borderId="43" xfId="3" applyNumberFormat="1" applyFont="1" applyFill="1" applyBorder="1" applyAlignment="1">
      <alignment horizontal="center"/>
    </xf>
    <xf numFmtId="4" fontId="7" fillId="3" borderId="14" xfId="3" applyNumberFormat="1" applyFont="1" applyFill="1" applyBorder="1" applyAlignment="1">
      <alignment horizontal="center" vertical="center" wrapText="1"/>
    </xf>
    <xf numFmtId="4" fontId="7" fillId="2" borderId="39" xfId="3" applyNumberFormat="1" applyFont="1" applyFill="1" applyBorder="1" applyAlignment="1">
      <alignment horizontal="center"/>
    </xf>
    <xf numFmtId="2" fontId="7" fillId="4" borderId="43" xfId="3" applyNumberFormat="1" applyFont="1" applyFill="1" applyBorder="1" applyAlignment="1">
      <alignment horizontal="center"/>
    </xf>
    <xf numFmtId="0" fontId="6" fillId="0" borderId="1" xfId="3" applyFont="1" applyBorder="1"/>
    <xf numFmtId="3" fontId="6" fillId="0" borderId="40" xfId="3" applyNumberFormat="1" applyFont="1" applyBorder="1" applyAlignment="1">
      <alignment horizontal="center"/>
    </xf>
    <xf numFmtId="0" fontId="9" fillId="0" borderId="0" xfId="3" applyFont="1" applyAlignment="1">
      <alignment vertical="center" wrapText="1"/>
    </xf>
    <xf numFmtId="0" fontId="7" fillId="0" borderId="0" xfId="3" applyFont="1" applyAlignment="1">
      <alignment vertical="center" wrapText="1"/>
    </xf>
    <xf numFmtId="3" fontId="6" fillId="0" borderId="48" xfId="3" applyNumberFormat="1" applyFont="1" applyBorder="1" applyAlignment="1">
      <alignment horizontal="center"/>
    </xf>
    <xf numFmtId="0" fontId="6" fillId="0" borderId="34" xfId="3" applyFont="1" applyBorder="1"/>
    <xf numFmtId="0" fontId="6" fillId="0" borderId="35" xfId="3" applyFont="1" applyBorder="1"/>
    <xf numFmtId="0" fontId="6" fillId="0" borderId="42" xfId="3" applyFont="1" applyBorder="1"/>
    <xf numFmtId="3" fontId="6" fillId="0" borderId="49" xfId="3" applyNumberFormat="1" applyFont="1" applyBorder="1" applyAlignment="1">
      <alignment horizontal="center"/>
    </xf>
    <xf numFmtId="3" fontId="6" fillId="0" borderId="45" xfId="3" applyNumberFormat="1" applyFont="1" applyBorder="1" applyAlignment="1">
      <alignment horizontal="center"/>
    </xf>
    <xf numFmtId="3" fontId="6" fillId="0" borderId="0" xfId="3" applyNumberFormat="1" applyFont="1" applyAlignment="1">
      <alignment horizontal="center"/>
    </xf>
    <xf numFmtId="2" fontId="6" fillId="0" borderId="50" xfId="3" applyNumberFormat="1" applyFont="1" applyBorder="1" applyAlignment="1">
      <alignment horizontal="center"/>
    </xf>
    <xf numFmtId="2" fontId="6" fillId="0" borderId="34" xfId="3" applyNumberFormat="1" applyFont="1" applyBorder="1" applyAlignment="1">
      <alignment horizontal="center"/>
    </xf>
    <xf numFmtId="0" fontId="6" fillId="0" borderId="48" xfId="3" applyFont="1" applyBorder="1"/>
    <xf numFmtId="4" fontId="6" fillId="0" borderId="0" xfId="3" applyNumberFormat="1" applyFont="1" applyAlignment="1">
      <alignment horizontal="center"/>
    </xf>
    <xf numFmtId="0" fontId="6" fillId="0" borderId="3" xfId="3" applyFont="1" applyBorder="1"/>
    <xf numFmtId="3" fontId="6" fillId="0" borderId="39" xfId="3" applyNumberFormat="1" applyFont="1" applyBorder="1" applyAlignment="1">
      <alignment horizontal="center"/>
    </xf>
    <xf numFmtId="3" fontId="6" fillId="0" borderId="53" xfId="3" applyNumberFormat="1" applyFont="1" applyBorder="1" applyAlignment="1">
      <alignment horizontal="center"/>
    </xf>
    <xf numFmtId="3" fontId="7" fillId="2" borderId="43" xfId="3" applyNumberFormat="1" applyFont="1" applyFill="1" applyBorder="1" applyAlignment="1">
      <alignment horizontal="center"/>
    </xf>
    <xf numFmtId="3" fontId="6" fillId="0" borderId="33" xfId="3" applyNumberFormat="1" applyFont="1" applyBorder="1" applyAlignment="1">
      <alignment horizontal="center"/>
    </xf>
    <xf numFmtId="2" fontId="7" fillId="2" borderId="46" xfId="3" applyNumberFormat="1" applyFont="1" applyFill="1" applyBorder="1" applyAlignment="1">
      <alignment horizontal="center"/>
    </xf>
    <xf numFmtId="4" fontId="6" fillId="0" borderId="3" xfId="3" applyNumberFormat="1" applyFont="1" applyBorder="1" applyAlignment="1">
      <alignment horizontal="center"/>
    </xf>
    <xf numFmtId="4" fontId="6" fillId="0" borderId="2" xfId="3" applyNumberFormat="1" applyFont="1" applyBorder="1" applyAlignment="1">
      <alignment horizontal="center"/>
    </xf>
    <xf numFmtId="2" fontId="6" fillId="0" borderId="4" xfId="3" applyNumberFormat="1" applyFont="1" applyBorder="1" applyAlignment="1">
      <alignment horizontal="center"/>
    </xf>
    <xf numFmtId="0" fontId="6" fillId="0" borderId="0" xfId="0" applyFont="1"/>
    <xf numFmtId="0" fontId="8" fillId="0" borderId="0" xfId="0" applyFont="1" applyAlignment="1">
      <alignment vertical="center"/>
    </xf>
    <xf numFmtId="9" fontId="6" fillId="0" borderId="0" xfId="0" applyNumberFormat="1" applyFont="1"/>
    <xf numFmtId="0" fontId="7" fillId="0" borderId="0" xfId="0" applyFont="1"/>
    <xf numFmtId="2" fontId="7" fillId="4" borderId="43" xfId="0" applyNumberFormat="1" applyFont="1" applyFill="1" applyBorder="1" applyAlignment="1">
      <alignment horizontal="center"/>
    </xf>
    <xf numFmtId="2" fontId="7" fillId="2" borderId="43" xfId="0" applyNumberFormat="1" applyFont="1" applyFill="1" applyBorder="1" applyAlignment="1">
      <alignment horizontal="center"/>
    </xf>
    <xf numFmtId="2" fontId="6" fillId="0" borderId="0" xfId="0" applyNumberFormat="1" applyFont="1" applyAlignment="1">
      <alignment horizontal="center"/>
    </xf>
    <xf numFmtId="2" fontId="6" fillId="0" borderId="45" xfId="0" applyNumberFormat="1" applyFont="1" applyBorder="1" applyAlignment="1">
      <alignment horizontal="center"/>
    </xf>
    <xf numFmtId="2" fontId="6" fillId="0" borderId="41" xfId="0" applyNumberFormat="1" applyFont="1" applyBorder="1" applyAlignment="1">
      <alignment horizontal="center"/>
    </xf>
    <xf numFmtId="2" fontId="6" fillId="0" borderId="51" xfId="0" applyNumberFormat="1" applyFont="1" applyBorder="1" applyAlignment="1">
      <alignment horizontal="center"/>
    </xf>
    <xf numFmtId="2" fontId="6" fillId="0" borderId="23" xfId="0" applyNumberFormat="1" applyFont="1" applyBorder="1" applyAlignment="1">
      <alignment horizontal="center"/>
    </xf>
    <xf numFmtId="2" fontId="6" fillId="0" borderId="50" xfId="0" applyNumberFormat="1" applyFont="1" applyBorder="1" applyAlignment="1">
      <alignment horizontal="center"/>
    </xf>
    <xf numFmtId="2" fontId="6" fillId="0" borderId="52" xfId="0" applyNumberFormat="1" applyFont="1" applyBorder="1" applyAlignment="1">
      <alignment horizontal="center"/>
    </xf>
    <xf numFmtId="2" fontId="6" fillId="0" borderId="47" xfId="0" applyNumberFormat="1" applyFont="1" applyBorder="1" applyAlignment="1">
      <alignment horizontal="center"/>
    </xf>
    <xf numFmtId="2" fontId="7" fillId="2" borderId="46" xfId="0" applyNumberFormat="1" applyFont="1" applyFill="1" applyBorder="1" applyAlignment="1">
      <alignment horizontal="center"/>
    </xf>
    <xf numFmtId="0" fontId="6" fillId="0" borderId="36" xfId="0" applyFont="1" applyBorder="1"/>
    <xf numFmtId="3" fontId="6" fillId="0" borderId="29" xfId="0" applyNumberFormat="1" applyFont="1" applyBorder="1" applyAlignment="1">
      <alignment horizontal="center"/>
    </xf>
    <xf numFmtId="3" fontId="6" fillId="0" borderId="30" xfId="0" applyNumberFormat="1" applyFont="1" applyBorder="1" applyAlignment="1">
      <alignment horizontal="center"/>
    </xf>
    <xf numFmtId="4" fontId="6" fillId="0" borderId="31" xfId="0" applyNumberFormat="1" applyFont="1" applyBorder="1" applyAlignment="1">
      <alignment horizontal="center"/>
    </xf>
    <xf numFmtId="2" fontId="6" fillId="0" borderId="36" xfId="0" applyNumberFormat="1" applyFont="1" applyBorder="1" applyAlignment="1">
      <alignment horizontal="center"/>
    </xf>
    <xf numFmtId="0" fontId="11" fillId="0" borderId="0" xfId="0" applyFont="1" applyAlignment="1">
      <alignment horizontal="justify" vertical="center"/>
    </xf>
    <xf numFmtId="0" fontId="6" fillId="0" borderId="0" xfId="0" applyFont="1" applyAlignment="1">
      <alignment horizontal="center"/>
    </xf>
    <xf numFmtId="0" fontId="6" fillId="5" borderId="9" xfId="3" applyFont="1" applyFill="1" applyBorder="1" applyAlignment="1">
      <alignment horizontal="center" wrapText="1"/>
    </xf>
    <xf numFmtId="0" fontId="7" fillId="5" borderId="10" xfId="3" applyFont="1" applyFill="1" applyBorder="1" applyAlignment="1">
      <alignment horizontal="center" vertical="center" wrapText="1"/>
    </xf>
    <xf numFmtId="0" fontId="7" fillId="5" borderId="11" xfId="3" applyFont="1" applyFill="1" applyBorder="1" applyAlignment="1">
      <alignment horizontal="center" vertical="center" wrapText="1"/>
    </xf>
    <xf numFmtId="0" fontId="7" fillId="5" borderId="12" xfId="3" applyFont="1" applyFill="1" applyBorder="1" applyAlignment="1">
      <alignment horizontal="center" vertical="center" wrapText="1"/>
    </xf>
    <xf numFmtId="2" fontId="7" fillId="5" borderId="6" xfId="3" applyNumberFormat="1" applyFont="1" applyFill="1" applyBorder="1" applyAlignment="1">
      <alignment horizontal="center" vertical="center" wrapText="1"/>
    </xf>
    <xf numFmtId="0" fontId="7" fillId="6" borderId="13" xfId="3" applyFont="1" applyFill="1" applyBorder="1" applyAlignment="1">
      <alignment horizontal="center" vertical="center" wrapText="1"/>
    </xf>
    <xf numFmtId="0" fontId="7" fillId="6" borderId="14" xfId="3" applyFont="1" applyFill="1" applyBorder="1" applyAlignment="1">
      <alignment horizontal="center" vertical="center" wrapText="1"/>
    </xf>
    <xf numFmtId="0" fontId="7" fillId="6" borderId="15" xfId="3" applyFont="1" applyFill="1" applyBorder="1" applyAlignment="1">
      <alignment horizontal="center" vertical="center" wrapText="1"/>
    </xf>
    <xf numFmtId="0" fontId="7" fillId="6" borderId="16" xfId="3" applyFont="1" applyFill="1" applyBorder="1" applyAlignment="1">
      <alignment horizontal="center" vertical="center" wrapText="1"/>
    </xf>
    <xf numFmtId="2" fontId="7" fillId="6" borderId="16" xfId="3" applyNumberFormat="1" applyFont="1" applyFill="1" applyBorder="1" applyAlignment="1">
      <alignment horizontal="center" vertical="center" wrapText="1"/>
    </xf>
    <xf numFmtId="2" fontId="2" fillId="5" borderId="7" xfId="3" applyNumberFormat="1" applyFont="1" applyFill="1" applyBorder="1" applyAlignment="1">
      <alignment horizontal="center" vertical="center" wrapText="1"/>
    </xf>
    <xf numFmtId="0" fontId="6" fillId="0" borderId="0" xfId="0" applyFont="1" applyBorder="1"/>
    <xf numFmtId="0" fontId="6" fillId="0" borderId="0" xfId="0" applyFont="1" applyBorder="1" applyAlignment="1">
      <alignment horizontal="center"/>
    </xf>
  </cellXfs>
  <cellStyles count="8">
    <cellStyle name="Normalno" xfId="0" builtinId="0"/>
    <cellStyle name="Normalno 2" xfId="3" xr:uid="{00000000-0005-0000-0000-000001000000}"/>
    <cellStyle name="Normalno 2 2" xfId="5" xr:uid="{00000000-0005-0000-0000-000002000000}"/>
    <cellStyle name="Normalno 2 3" xfId="7" xr:uid="{00000000-0005-0000-0000-000003000000}"/>
    <cellStyle name="Normalno 3" xfId="6" xr:uid="{00000000-0005-0000-0000-000004000000}"/>
    <cellStyle name="Normalno 4" xfId="1" xr:uid="{00000000-0005-0000-0000-000005000000}"/>
    <cellStyle name="Postotak 2" xfId="4" xr:uid="{00000000-0005-0000-0000-000006000000}"/>
    <cellStyle name="Postotak 3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7"/>
  <sheetViews>
    <sheetView tabSelected="1" workbookViewId="0"/>
  </sheetViews>
  <sheetFormatPr defaultRowHeight="12.75" x14ac:dyDescent="0.2"/>
  <cols>
    <col min="1" max="1" width="39.140625" style="72" bestFit="1" customWidth="1"/>
    <col min="2" max="2" width="13.140625" style="93" customWidth="1"/>
    <col min="3" max="3" width="11.28515625" style="93" bestFit="1" customWidth="1"/>
    <col min="4" max="4" width="12.42578125" style="93" customWidth="1"/>
    <col min="5" max="5" width="12.42578125" style="93" bestFit="1" customWidth="1"/>
    <col min="6" max="6" width="11.28515625" style="93" bestFit="1" customWidth="1"/>
    <col min="7" max="7" width="13.28515625" style="78" bestFit="1" customWidth="1"/>
    <col min="8" max="8" width="11.140625" style="78" customWidth="1"/>
    <col min="9" max="16384" width="9.140625" style="72"/>
  </cols>
  <sheetData>
    <row r="1" spans="1:9" ht="16.5" customHeight="1" x14ac:dyDescent="0.25">
      <c r="A1" s="51" t="s">
        <v>0</v>
      </c>
      <c r="B1" s="2"/>
      <c r="C1" s="2"/>
      <c r="D1" s="2"/>
      <c r="E1" s="1"/>
      <c r="F1" s="1"/>
      <c r="G1" s="33"/>
      <c r="H1" s="33"/>
    </row>
    <row r="2" spans="1:9" ht="15" x14ac:dyDescent="0.25">
      <c r="A2" s="51" t="s">
        <v>1</v>
      </c>
      <c r="B2" s="2"/>
      <c r="C2" s="2"/>
      <c r="D2" s="2"/>
      <c r="E2" s="1"/>
      <c r="F2" s="1"/>
      <c r="G2" s="33"/>
      <c r="H2" s="33"/>
    </row>
    <row r="3" spans="1:9" ht="15" x14ac:dyDescent="0.25">
      <c r="A3" s="3"/>
      <c r="B3" s="2"/>
      <c r="C3" s="4"/>
      <c r="D3" s="5"/>
      <c r="E3" s="1"/>
      <c r="F3" s="1"/>
      <c r="G3" s="33"/>
      <c r="H3" s="33"/>
    </row>
    <row r="4" spans="1:9" ht="15" x14ac:dyDescent="0.25">
      <c r="A4" s="4" t="s">
        <v>2</v>
      </c>
      <c r="B4" s="73" t="s">
        <v>3</v>
      </c>
      <c r="C4" s="4"/>
      <c r="D4" s="5"/>
      <c r="E4" s="1"/>
      <c r="F4" s="1"/>
      <c r="G4" s="33"/>
      <c r="H4" s="33"/>
    </row>
    <row r="5" spans="1:9" ht="15" x14ac:dyDescent="0.25">
      <c r="A5" s="4" t="s">
        <v>4</v>
      </c>
      <c r="B5" s="73" t="s">
        <v>5</v>
      </c>
      <c r="C5" s="4"/>
      <c r="D5" s="5"/>
      <c r="E5" s="1"/>
      <c r="F5" s="1"/>
      <c r="G5" s="33"/>
      <c r="H5" s="33"/>
    </row>
    <row r="6" spans="1:9" ht="13.5" customHeight="1" x14ac:dyDescent="0.25">
      <c r="A6" s="3"/>
      <c r="B6" s="1"/>
      <c r="C6" s="1"/>
      <c r="D6" s="1"/>
      <c r="E6" s="1"/>
      <c r="F6" s="1"/>
      <c r="G6" s="33"/>
      <c r="H6" s="33"/>
    </row>
    <row r="7" spans="1:9" ht="15" x14ac:dyDescent="0.25">
      <c r="A7" s="30" t="s">
        <v>6</v>
      </c>
      <c r="B7" s="1"/>
      <c r="C7" s="1"/>
      <c r="D7" s="1"/>
      <c r="E7" s="1"/>
      <c r="F7" s="1"/>
      <c r="G7" s="33"/>
      <c r="H7" s="33"/>
    </row>
    <row r="8" spans="1:9" ht="15.75" thickBot="1" x14ac:dyDescent="0.3">
      <c r="A8" s="1"/>
      <c r="B8" s="1"/>
      <c r="C8" s="1"/>
      <c r="D8" s="1"/>
      <c r="E8" s="1"/>
      <c r="F8" s="1"/>
      <c r="G8" s="33"/>
      <c r="H8" s="33"/>
    </row>
    <row r="9" spans="1:9" ht="13.5" thickBot="1" x14ac:dyDescent="0.25">
      <c r="A9" s="94"/>
      <c r="B9" s="95" t="s">
        <v>7</v>
      </c>
      <c r="C9" s="96"/>
      <c r="D9" s="97"/>
      <c r="E9" s="95" t="s">
        <v>8</v>
      </c>
      <c r="F9" s="96"/>
      <c r="G9" s="97"/>
      <c r="H9" s="98" t="s">
        <v>9</v>
      </c>
      <c r="I9" s="74"/>
    </row>
    <row r="10" spans="1:9" ht="39" thickBot="1" x14ac:dyDescent="0.25">
      <c r="A10" s="99" t="s">
        <v>10</v>
      </c>
      <c r="B10" s="100" t="s">
        <v>11</v>
      </c>
      <c r="C10" s="101" t="s">
        <v>12</v>
      </c>
      <c r="D10" s="102" t="s">
        <v>13</v>
      </c>
      <c r="E10" s="100" t="s">
        <v>11</v>
      </c>
      <c r="F10" s="101" t="s">
        <v>12</v>
      </c>
      <c r="G10" s="103" t="s">
        <v>13</v>
      </c>
      <c r="H10" s="104"/>
      <c r="I10" s="75"/>
    </row>
    <row r="11" spans="1:9" ht="13.5" thickBot="1" x14ac:dyDescent="0.25">
      <c r="A11" s="31" t="s">
        <v>14</v>
      </c>
      <c r="B11" s="32">
        <f>B12+B68+B78+B86+B95+B105+B116+B126</f>
        <v>53250998.800000012</v>
      </c>
      <c r="C11" s="32">
        <f>C12+C68+C78+C86+C95+C105+C116+C126</f>
        <v>59712474.260000095</v>
      </c>
      <c r="D11" s="45">
        <f t="shared" ref="D11:D12" si="0">C11/B11</f>
        <v>1.1213399862088611</v>
      </c>
      <c r="E11" s="32">
        <f>E12+E68+E78+E86+E95+E105+E116+E126</f>
        <v>40094972.359999985</v>
      </c>
      <c r="F11" s="38">
        <f>F12+F68+F78+F86+F95+F105+F116+F126</f>
        <v>53262723.419999994</v>
      </c>
      <c r="G11" s="76">
        <f t="shared" ref="G11:G12" si="1">F11/E11</f>
        <v>1.3284140201362646</v>
      </c>
      <c r="H11" s="47">
        <f t="shared" ref="H11:H12" si="2">(G11/D11)*100</f>
        <v>118.46665921791484</v>
      </c>
    </row>
    <row r="12" spans="1:9" ht="13.5" thickBot="1" x14ac:dyDescent="0.25">
      <c r="A12" s="10" t="s">
        <v>15</v>
      </c>
      <c r="B12" s="11">
        <f>SUM(B13:B67)</f>
        <v>2671774.5799999987</v>
      </c>
      <c r="C12" s="11">
        <f>SUM(C13:C67)</f>
        <v>12908424.210000029</v>
      </c>
      <c r="D12" s="46">
        <f t="shared" si="0"/>
        <v>4.8314046801059227</v>
      </c>
      <c r="E12" s="11">
        <f>SUM(E13:E67)</f>
        <v>2342425.7899999986</v>
      </c>
      <c r="F12" s="66">
        <f>SUM(F13:F67)</f>
        <v>13262309.030000016</v>
      </c>
      <c r="G12" s="77">
        <f t="shared" si="1"/>
        <v>5.6617840729972597</v>
      </c>
      <c r="H12" s="39">
        <f t="shared" si="2"/>
        <v>117.18712150755155</v>
      </c>
    </row>
    <row r="13" spans="1:9" x14ac:dyDescent="0.2">
      <c r="A13" s="12" t="s">
        <v>16</v>
      </c>
      <c r="B13" s="27">
        <v>42995.039999999964</v>
      </c>
      <c r="C13" s="28">
        <v>126992.54999999989</v>
      </c>
      <c r="D13" s="29">
        <f>C13/B13</f>
        <v>2.953655817043082</v>
      </c>
      <c r="E13" s="56">
        <v>44078.639999999941</v>
      </c>
      <c r="F13" s="6">
        <v>141233.98999999961</v>
      </c>
      <c r="G13" s="78">
        <f>F13/E13</f>
        <v>3.2041367428759098</v>
      </c>
      <c r="H13" s="60">
        <f>(G13/D13)*100</f>
        <v>108.48036945901114</v>
      </c>
    </row>
    <row r="14" spans="1:9" x14ac:dyDescent="0.2">
      <c r="A14" s="15" t="s">
        <v>17</v>
      </c>
      <c r="B14" s="16">
        <v>520.2399999999999</v>
      </c>
      <c r="C14" s="7">
        <v>1357.5</v>
      </c>
      <c r="D14" s="17">
        <f t="shared" ref="D14:D65" si="3">C14/B14</f>
        <v>2.6093725972628024</v>
      </c>
      <c r="E14" s="56">
        <v>451.41000000000008</v>
      </c>
      <c r="F14" s="7">
        <v>1129.1599999999999</v>
      </c>
      <c r="G14" s="79">
        <f t="shared" ref="G14:G76" si="4">F14/E14</f>
        <v>2.5014067034403307</v>
      </c>
      <c r="H14" s="40">
        <f t="shared" ref="H14:H76" si="5">(G14/D14)*100</f>
        <v>95.862381097443645</v>
      </c>
    </row>
    <row r="15" spans="1:9" x14ac:dyDescent="0.2">
      <c r="A15" s="15" t="s">
        <v>18</v>
      </c>
      <c r="B15" s="16">
        <v>2742.1200000000022</v>
      </c>
      <c r="C15" s="7">
        <v>13207.889999999967</v>
      </c>
      <c r="D15" s="17">
        <f t="shared" si="3"/>
        <v>4.8166710428427484</v>
      </c>
      <c r="E15" s="56">
        <v>3266.920000000001</v>
      </c>
      <c r="F15" s="7">
        <v>14973.659999999967</v>
      </c>
      <c r="G15" s="79">
        <f t="shared" si="4"/>
        <v>4.5834180206432853</v>
      </c>
      <c r="H15" s="40">
        <f t="shared" si="5"/>
        <v>95.157381101496199</v>
      </c>
    </row>
    <row r="16" spans="1:9" x14ac:dyDescent="0.2">
      <c r="A16" s="15" t="s">
        <v>19</v>
      </c>
      <c r="B16" s="16">
        <v>54559.840000000004</v>
      </c>
      <c r="C16" s="7">
        <v>51316.829999999958</v>
      </c>
      <c r="D16" s="17">
        <f t="shared" si="3"/>
        <v>0.94056049284601928</v>
      </c>
      <c r="E16" s="56">
        <v>55488.409999999996</v>
      </c>
      <c r="F16" s="7">
        <v>38855.770000000033</v>
      </c>
      <c r="G16" s="79">
        <f t="shared" si="4"/>
        <v>0.70025019639236441</v>
      </c>
      <c r="H16" s="40">
        <f t="shared" si="5"/>
        <v>74.450309333479893</v>
      </c>
    </row>
    <row r="17" spans="1:8" x14ac:dyDescent="0.2">
      <c r="A17" s="15" t="s">
        <v>20</v>
      </c>
      <c r="B17" s="16">
        <v>54797.42</v>
      </c>
      <c r="C17" s="7">
        <v>112569.78</v>
      </c>
      <c r="D17" s="17">
        <f t="shared" si="3"/>
        <v>2.0542897822561721</v>
      </c>
      <c r="E17" s="56">
        <v>46437.65000000006</v>
      </c>
      <c r="F17" s="7">
        <v>108548.82999999999</v>
      </c>
      <c r="G17" s="79">
        <f t="shared" si="4"/>
        <v>2.3375177253801569</v>
      </c>
      <c r="H17" s="40">
        <f t="shared" si="5"/>
        <v>113.78714656375904</v>
      </c>
    </row>
    <row r="18" spans="1:8" x14ac:dyDescent="0.2">
      <c r="A18" s="15" t="s">
        <v>21</v>
      </c>
      <c r="B18" s="16">
        <v>9048.1800000000094</v>
      </c>
      <c r="C18" s="7">
        <v>74967.470000000059</v>
      </c>
      <c r="D18" s="17">
        <f t="shared" si="3"/>
        <v>8.2853645705545187</v>
      </c>
      <c r="E18" s="56">
        <v>7320.8700000000035</v>
      </c>
      <c r="F18" s="7">
        <v>65382.040000000008</v>
      </c>
      <c r="G18" s="79">
        <f t="shared" si="4"/>
        <v>8.9309112168362468</v>
      </c>
      <c r="H18" s="40">
        <f t="shared" si="5"/>
        <v>107.79140906576335</v>
      </c>
    </row>
    <row r="19" spans="1:8" x14ac:dyDescent="0.2">
      <c r="A19" s="15" t="s">
        <v>22</v>
      </c>
      <c r="B19" s="16">
        <v>1971.05</v>
      </c>
      <c r="C19" s="7">
        <v>8445.5</v>
      </c>
      <c r="D19" s="17">
        <f t="shared" si="3"/>
        <v>4.2847720757971643</v>
      </c>
      <c r="E19" s="56">
        <v>645</v>
      </c>
      <c r="F19" s="7">
        <v>5273.2199999999993</v>
      </c>
      <c r="G19" s="79">
        <f t="shared" si="4"/>
        <v>8.1755348837209301</v>
      </c>
      <c r="H19" s="40">
        <f t="shared" si="5"/>
        <v>190.80442877932791</v>
      </c>
    </row>
    <row r="20" spans="1:8" x14ac:dyDescent="0.2">
      <c r="A20" s="15" t="s">
        <v>23</v>
      </c>
      <c r="B20" s="16">
        <v>1675</v>
      </c>
      <c r="C20" s="7">
        <v>9764.7000000000007</v>
      </c>
      <c r="D20" s="17">
        <f t="shared" si="3"/>
        <v>5.8296716417910455</v>
      </c>
      <c r="E20" s="56">
        <v>674</v>
      </c>
      <c r="F20" s="7">
        <v>5107.76</v>
      </c>
      <c r="G20" s="79">
        <f t="shared" si="4"/>
        <v>7.5782789317507424</v>
      </c>
      <c r="H20" s="40">
        <f t="shared" si="5"/>
        <v>129.99495335937092</v>
      </c>
    </row>
    <row r="21" spans="1:8" x14ac:dyDescent="0.2">
      <c r="A21" s="15" t="s">
        <v>24</v>
      </c>
      <c r="B21" s="16">
        <v>37771.189999999995</v>
      </c>
      <c r="C21" s="7">
        <v>90726.709999999934</v>
      </c>
      <c r="D21" s="17">
        <f t="shared" si="3"/>
        <v>2.4020082502033944</v>
      </c>
      <c r="E21" s="56">
        <v>3705.57</v>
      </c>
      <c r="F21" s="7">
        <v>14675.539999999999</v>
      </c>
      <c r="G21" s="79">
        <f t="shared" si="4"/>
        <v>3.9604001543622163</v>
      </c>
      <c r="H21" s="40">
        <f t="shared" si="5"/>
        <v>164.87870739107004</v>
      </c>
    </row>
    <row r="22" spans="1:8" x14ac:dyDescent="0.2">
      <c r="A22" s="15" t="s">
        <v>25</v>
      </c>
      <c r="B22" s="16">
        <v>1265.68</v>
      </c>
      <c r="C22" s="7">
        <v>2934.58</v>
      </c>
      <c r="D22" s="17">
        <f t="shared" si="3"/>
        <v>2.3185797357941973</v>
      </c>
      <c r="E22" s="56">
        <v>327.5</v>
      </c>
      <c r="F22" s="7">
        <v>970.36999999999989</v>
      </c>
      <c r="G22" s="79">
        <f t="shared" si="4"/>
        <v>2.9629618320610684</v>
      </c>
      <c r="H22" s="40">
        <f t="shared" si="5"/>
        <v>127.79210420581664</v>
      </c>
    </row>
    <row r="23" spans="1:8" x14ac:dyDescent="0.2">
      <c r="A23" s="15" t="s">
        <v>26</v>
      </c>
      <c r="B23" s="16">
        <v>84227.549999999988</v>
      </c>
      <c r="C23" s="7">
        <v>682928.27999999782</v>
      </c>
      <c r="D23" s="17">
        <f t="shared" si="3"/>
        <v>8.1081342149925764</v>
      </c>
      <c r="E23" s="56">
        <v>88150.620000000112</v>
      </c>
      <c r="F23" s="7">
        <v>761692.61999999906</v>
      </c>
      <c r="G23" s="79">
        <f t="shared" si="4"/>
        <v>8.6408084253973261</v>
      </c>
      <c r="H23" s="40">
        <f t="shared" si="5"/>
        <v>106.569627441783</v>
      </c>
    </row>
    <row r="24" spans="1:8" x14ac:dyDescent="0.2">
      <c r="A24" s="15" t="s">
        <v>27</v>
      </c>
      <c r="B24" s="16">
        <v>14</v>
      </c>
      <c r="C24" s="7">
        <v>108.93</v>
      </c>
      <c r="D24" s="17">
        <f t="shared" si="3"/>
        <v>7.7807142857142866</v>
      </c>
      <c r="E24" s="56">
        <v>12.5</v>
      </c>
      <c r="F24" s="7">
        <v>75.069999999999993</v>
      </c>
      <c r="G24" s="79">
        <f t="shared" si="4"/>
        <v>6.0055999999999994</v>
      </c>
      <c r="H24" s="40">
        <f t="shared" si="5"/>
        <v>77.185715597172475</v>
      </c>
    </row>
    <row r="25" spans="1:8" x14ac:dyDescent="0.2">
      <c r="A25" s="15" t="s">
        <v>28</v>
      </c>
      <c r="B25" s="16">
        <v>3207.219999999998</v>
      </c>
      <c r="C25" s="7">
        <v>33140.600000000013</v>
      </c>
      <c r="D25" s="17">
        <f t="shared" si="3"/>
        <v>10.333123390350533</v>
      </c>
      <c r="E25" s="56">
        <v>2267.38</v>
      </c>
      <c r="F25" s="7">
        <v>25232.850000000002</v>
      </c>
      <c r="G25" s="79">
        <f t="shared" si="4"/>
        <v>11.128637458211681</v>
      </c>
      <c r="H25" s="40">
        <f t="shared" si="5"/>
        <v>107.69867965192432</v>
      </c>
    </row>
    <row r="26" spans="1:8" x14ac:dyDescent="0.2">
      <c r="A26" s="15" t="s">
        <v>29</v>
      </c>
      <c r="B26" s="16">
        <v>162</v>
      </c>
      <c r="C26" s="7">
        <v>5670</v>
      </c>
      <c r="D26" s="17">
        <f t="shared" si="3"/>
        <v>35</v>
      </c>
      <c r="E26" s="56">
        <v>152</v>
      </c>
      <c r="F26" s="7">
        <v>5162.9400000000005</v>
      </c>
      <c r="G26" s="79">
        <f t="shared" si="4"/>
        <v>33.966710526315794</v>
      </c>
      <c r="H26" s="40">
        <f t="shared" si="5"/>
        <v>97.047744360902271</v>
      </c>
    </row>
    <row r="27" spans="1:8" x14ac:dyDescent="0.2">
      <c r="A27" s="15" t="s">
        <v>30</v>
      </c>
      <c r="B27" s="16">
        <v>2287.119999999994</v>
      </c>
      <c r="C27" s="7">
        <v>19854.390000000021</v>
      </c>
      <c r="D27" s="17">
        <f t="shared" si="3"/>
        <v>8.6809568365455565</v>
      </c>
      <c r="E27" s="56">
        <v>2402.8499999999981</v>
      </c>
      <c r="F27" s="7">
        <v>23416.930000000011</v>
      </c>
      <c r="G27" s="79">
        <f t="shared" si="4"/>
        <v>9.7454814074952782</v>
      </c>
      <c r="H27" s="40">
        <f t="shared" si="5"/>
        <v>112.2627561799205</v>
      </c>
    </row>
    <row r="28" spans="1:8" x14ac:dyDescent="0.2">
      <c r="A28" s="15" t="s">
        <v>31</v>
      </c>
      <c r="B28" s="16">
        <v>107.25</v>
      </c>
      <c r="C28" s="7">
        <v>388.53999999999996</v>
      </c>
      <c r="D28" s="17">
        <f t="shared" si="3"/>
        <v>3.6227505827505824</v>
      </c>
      <c r="E28" s="56">
        <v>186.96999999999997</v>
      </c>
      <c r="F28" s="7">
        <v>608.46000000000026</v>
      </c>
      <c r="G28" s="79">
        <f t="shared" si="4"/>
        <v>3.2543188746857803</v>
      </c>
      <c r="H28" s="40">
        <f t="shared" si="5"/>
        <v>89.830055929904248</v>
      </c>
    </row>
    <row r="29" spans="1:8" x14ac:dyDescent="0.2">
      <c r="A29" s="15" t="s">
        <v>32</v>
      </c>
      <c r="B29" s="16">
        <v>448.25999999999982</v>
      </c>
      <c r="C29" s="7">
        <v>7061.3100000000013</v>
      </c>
      <c r="D29" s="17">
        <f t="shared" si="3"/>
        <v>15.752710480524705</v>
      </c>
      <c r="E29" s="56">
        <v>792.11999999999978</v>
      </c>
      <c r="F29" s="7">
        <v>14266.840000000002</v>
      </c>
      <c r="G29" s="79">
        <f t="shared" si="4"/>
        <v>18.010957935666319</v>
      </c>
      <c r="H29" s="40">
        <f t="shared" si="5"/>
        <v>114.33561200742892</v>
      </c>
    </row>
    <row r="30" spans="1:8" x14ac:dyDescent="0.2">
      <c r="A30" s="15" t="s">
        <v>33</v>
      </c>
      <c r="B30" s="16">
        <v>590.07000000000005</v>
      </c>
      <c r="C30" s="62">
        <v>13844.81</v>
      </c>
      <c r="D30" s="17">
        <f t="shared" si="3"/>
        <v>23.462995915738809</v>
      </c>
      <c r="E30" s="56">
        <v>391.7999999999999</v>
      </c>
      <c r="F30" s="7">
        <v>9763</v>
      </c>
      <c r="G30" s="79">
        <f t="shared" si="4"/>
        <v>24.918325676365498</v>
      </c>
      <c r="H30" s="40">
        <f t="shared" si="5"/>
        <v>106.2026595659528</v>
      </c>
    </row>
    <row r="31" spans="1:8" x14ac:dyDescent="0.2">
      <c r="A31" s="15" t="s">
        <v>34</v>
      </c>
      <c r="B31" s="16">
        <v>59924.289999999892</v>
      </c>
      <c r="C31" s="7">
        <v>479240.10000000009</v>
      </c>
      <c r="D31" s="17">
        <f t="shared" si="3"/>
        <v>7.9974264192366897</v>
      </c>
      <c r="E31" s="56">
        <v>65595.990000000049</v>
      </c>
      <c r="F31" s="7">
        <v>517169.7799999998</v>
      </c>
      <c r="G31" s="79">
        <f t="shared" si="4"/>
        <v>7.8841676145142321</v>
      </c>
      <c r="H31" s="40">
        <f t="shared" si="5"/>
        <v>98.583809355844409</v>
      </c>
    </row>
    <row r="32" spans="1:8" x14ac:dyDescent="0.2">
      <c r="A32" s="15" t="s">
        <v>35</v>
      </c>
      <c r="B32" s="16">
        <v>131578.01999999984</v>
      </c>
      <c r="C32" s="7">
        <v>1122844.0499999998</v>
      </c>
      <c r="D32" s="17">
        <f t="shared" si="3"/>
        <v>8.5336749253408826</v>
      </c>
      <c r="E32" s="56">
        <v>186359.75000000026</v>
      </c>
      <c r="F32" s="7">
        <v>1558194.5500000003</v>
      </c>
      <c r="G32" s="79">
        <f t="shared" si="4"/>
        <v>8.3612182888204032</v>
      </c>
      <c r="H32" s="40">
        <f t="shared" si="5"/>
        <v>97.979104687848292</v>
      </c>
    </row>
    <row r="33" spans="1:8" x14ac:dyDescent="0.2">
      <c r="A33" s="15" t="s">
        <v>36</v>
      </c>
      <c r="B33" s="16">
        <v>106.85999999999999</v>
      </c>
      <c r="C33" s="7">
        <v>1386.02</v>
      </c>
      <c r="D33" s="17">
        <f t="shared" si="3"/>
        <v>12.970428598165826</v>
      </c>
      <c r="E33" s="56">
        <v>181.12999999999997</v>
      </c>
      <c r="F33" s="7">
        <v>2344.94</v>
      </c>
      <c r="G33" s="79">
        <f t="shared" si="4"/>
        <v>12.946171258212336</v>
      </c>
      <c r="H33" s="40">
        <f t="shared" si="5"/>
        <v>99.812979657766135</v>
      </c>
    </row>
    <row r="34" spans="1:8" x14ac:dyDescent="0.2">
      <c r="A34" s="15" t="s">
        <v>37</v>
      </c>
      <c r="B34" s="16">
        <v>45021.379999999961</v>
      </c>
      <c r="C34" s="7">
        <v>1137776.3200000017</v>
      </c>
      <c r="D34" s="17">
        <f t="shared" si="3"/>
        <v>25.271911256385359</v>
      </c>
      <c r="E34" s="56">
        <v>55612.590000000018</v>
      </c>
      <c r="F34" s="7">
        <v>1516163.7300000021</v>
      </c>
      <c r="G34" s="79">
        <f t="shared" si="4"/>
        <v>27.262958441604709</v>
      </c>
      <c r="H34" s="40">
        <f t="shared" si="5"/>
        <v>107.87849864230701</v>
      </c>
    </row>
    <row r="35" spans="1:8" x14ac:dyDescent="0.2">
      <c r="A35" s="15" t="s">
        <v>38</v>
      </c>
      <c r="B35" s="16">
        <v>1579.4600000000005</v>
      </c>
      <c r="C35" s="7">
        <v>6592.4799999999987</v>
      </c>
      <c r="D35" s="17">
        <f t="shared" si="3"/>
        <v>4.1738822129082074</v>
      </c>
      <c r="E35" s="56">
        <v>1081.3399999999997</v>
      </c>
      <c r="F35" s="7">
        <v>4494.4500000000007</v>
      </c>
      <c r="G35" s="79">
        <f t="shared" si="4"/>
        <v>4.1563707991935948</v>
      </c>
      <c r="H35" s="40">
        <f t="shared" si="5"/>
        <v>99.580452614104516</v>
      </c>
    </row>
    <row r="36" spans="1:8" x14ac:dyDescent="0.2">
      <c r="A36" s="15" t="s">
        <v>39</v>
      </c>
      <c r="B36" s="16">
        <v>78965.989999999976</v>
      </c>
      <c r="C36" s="7">
        <v>700608.4299999997</v>
      </c>
      <c r="D36" s="17">
        <f t="shared" si="3"/>
        <v>8.8722807122407996</v>
      </c>
      <c r="E36" s="56">
        <v>85954.230000000112</v>
      </c>
      <c r="F36" s="7">
        <v>786312.40999999875</v>
      </c>
      <c r="G36" s="79">
        <f t="shared" si="4"/>
        <v>9.1480362281181247</v>
      </c>
      <c r="H36" s="40">
        <f t="shared" si="5"/>
        <v>103.10805670854029</v>
      </c>
    </row>
    <row r="37" spans="1:8" x14ac:dyDescent="0.2">
      <c r="A37" s="15" t="s">
        <v>40</v>
      </c>
      <c r="B37" s="16">
        <v>7143.59</v>
      </c>
      <c r="C37" s="7">
        <v>94738.49999999984</v>
      </c>
      <c r="D37" s="17">
        <f t="shared" si="3"/>
        <v>13.262029315792176</v>
      </c>
      <c r="E37" s="56">
        <v>6913.4000000000042</v>
      </c>
      <c r="F37" s="7">
        <v>95504.239999999991</v>
      </c>
      <c r="G37" s="79">
        <f t="shared" si="4"/>
        <v>13.814366303121465</v>
      </c>
      <c r="H37" s="40">
        <f t="shared" si="5"/>
        <v>104.16479992750112</v>
      </c>
    </row>
    <row r="38" spans="1:8" x14ac:dyDescent="0.2">
      <c r="A38" s="15" t="s">
        <v>41</v>
      </c>
      <c r="B38" s="16">
        <v>113.58999999999999</v>
      </c>
      <c r="C38" s="7">
        <v>571.55999999999983</v>
      </c>
      <c r="D38" s="17">
        <f t="shared" si="3"/>
        <v>5.0317809666343862</v>
      </c>
      <c r="E38" s="56">
        <v>168.86999999999998</v>
      </c>
      <c r="F38" s="7">
        <v>1069.8900000000001</v>
      </c>
      <c r="G38" s="79">
        <f t="shared" si="4"/>
        <v>6.3355835850062192</v>
      </c>
      <c r="H38" s="40">
        <f t="shared" si="5"/>
        <v>125.91135478704886</v>
      </c>
    </row>
    <row r="39" spans="1:8" x14ac:dyDescent="0.2">
      <c r="A39" s="15" t="s">
        <v>42</v>
      </c>
      <c r="B39" s="16">
        <v>1487.8399999999997</v>
      </c>
      <c r="C39" s="7">
        <v>5537.85</v>
      </c>
      <c r="D39" s="17">
        <f t="shared" si="3"/>
        <v>3.7220736100655993</v>
      </c>
      <c r="E39" s="56">
        <v>1265.2400000000007</v>
      </c>
      <c r="F39" s="7">
        <v>5966.2599999999966</v>
      </c>
      <c r="G39" s="79">
        <f t="shared" si="4"/>
        <v>4.7155164237614944</v>
      </c>
      <c r="H39" s="40">
        <f t="shared" si="5"/>
        <v>126.69057406627661</v>
      </c>
    </row>
    <row r="40" spans="1:8" x14ac:dyDescent="0.2">
      <c r="A40" s="15" t="s">
        <v>43</v>
      </c>
      <c r="B40" s="16">
        <v>236.45000000000002</v>
      </c>
      <c r="C40" s="7">
        <v>504.57000000000005</v>
      </c>
      <c r="D40" s="17">
        <f t="shared" si="3"/>
        <v>2.1339395220976951</v>
      </c>
      <c r="E40" s="56">
        <v>251.08</v>
      </c>
      <c r="F40" s="7">
        <v>790.62999999999988</v>
      </c>
      <c r="G40" s="79">
        <f t="shared" si="4"/>
        <v>3.1489166799426473</v>
      </c>
      <c r="H40" s="40">
        <f t="shared" si="5"/>
        <v>147.5635390475928</v>
      </c>
    </row>
    <row r="41" spans="1:8" x14ac:dyDescent="0.2">
      <c r="A41" s="15" t="s">
        <v>44</v>
      </c>
      <c r="B41" s="16">
        <v>290.2</v>
      </c>
      <c r="C41" s="7">
        <v>1462.9800000000002</v>
      </c>
      <c r="D41" s="17">
        <f t="shared" si="3"/>
        <v>5.0412818745692638</v>
      </c>
      <c r="E41" s="56">
        <v>437.25</v>
      </c>
      <c r="F41" s="7">
        <v>3094.3899999999994</v>
      </c>
      <c r="G41" s="79">
        <f t="shared" si="4"/>
        <v>7.0769353916523716</v>
      </c>
      <c r="H41" s="40">
        <f t="shared" si="5"/>
        <v>140.37968056005673</v>
      </c>
    </row>
    <row r="42" spans="1:8" x14ac:dyDescent="0.2">
      <c r="A42" s="15" t="s">
        <v>45</v>
      </c>
      <c r="B42" s="16">
        <v>1145657.7699999982</v>
      </c>
      <c r="C42" s="7">
        <v>4793061.2000000197</v>
      </c>
      <c r="D42" s="17">
        <f t="shared" si="3"/>
        <v>4.1836762474015492</v>
      </c>
      <c r="E42" s="56">
        <v>833038.55999999947</v>
      </c>
      <c r="F42" s="7">
        <v>3781087.0700000119</v>
      </c>
      <c r="G42" s="79">
        <f t="shared" si="4"/>
        <v>4.5389100235648323</v>
      </c>
      <c r="H42" s="40">
        <f t="shared" si="5"/>
        <v>108.49094803604645</v>
      </c>
    </row>
    <row r="43" spans="1:8" x14ac:dyDescent="0.2">
      <c r="A43" s="15" t="s">
        <v>46</v>
      </c>
      <c r="B43" s="16">
        <v>1374.23</v>
      </c>
      <c r="C43" s="7">
        <v>12149.79</v>
      </c>
      <c r="D43" s="17">
        <f t="shared" si="3"/>
        <v>8.8411619597883906</v>
      </c>
      <c r="E43" s="56">
        <v>1022.9300000000002</v>
      </c>
      <c r="F43" s="7">
        <v>10165.129999999997</v>
      </c>
      <c r="G43" s="79">
        <f t="shared" si="4"/>
        <v>9.9372684347902549</v>
      </c>
      <c r="H43" s="40">
        <f t="shared" si="5"/>
        <v>112.39776490903803</v>
      </c>
    </row>
    <row r="44" spans="1:8" x14ac:dyDescent="0.2">
      <c r="A44" s="15" t="s">
        <v>47</v>
      </c>
      <c r="B44" s="16">
        <v>5343.5999999999985</v>
      </c>
      <c r="C44" s="7">
        <v>134453.95000000007</v>
      </c>
      <c r="D44" s="17">
        <f t="shared" si="3"/>
        <v>25.161679392170093</v>
      </c>
      <c r="E44" s="56">
        <v>7799.1799999999994</v>
      </c>
      <c r="F44" s="7">
        <v>201341.19000000018</v>
      </c>
      <c r="G44" s="79">
        <f t="shared" si="4"/>
        <v>25.815687033765112</v>
      </c>
      <c r="H44" s="40">
        <f t="shared" si="5"/>
        <v>102.59922094786143</v>
      </c>
    </row>
    <row r="45" spans="1:8" x14ac:dyDescent="0.2">
      <c r="A45" s="15" t="s">
        <v>48</v>
      </c>
      <c r="B45" s="16">
        <v>47961.029999999992</v>
      </c>
      <c r="C45" s="7">
        <v>160772.18000000011</v>
      </c>
      <c r="D45" s="17">
        <f t="shared" si="3"/>
        <v>3.3521419369016914</v>
      </c>
      <c r="E45" s="56">
        <v>53650.570000000058</v>
      </c>
      <c r="F45" s="7">
        <v>198252.75000000015</v>
      </c>
      <c r="G45" s="79">
        <f t="shared" si="4"/>
        <v>3.6952589692896072</v>
      </c>
      <c r="H45" s="40">
        <f t="shared" si="5"/>
        <v>110.23575489482558</v>
      </c>
    </row>
    <row r="46" spans="1:8" x14ac:dyDescent="0.2">
      <c r="A46" s="15" t="s">
        <v>49</v>
      </c>
      <c r="B46" s="16">
        <v>22764.189999999933</v>
      </c>
      <c r="C46" s="7">
        <v>57323.09000000012</v>
      </c>
      <c r="D46" s="17">
        <f t="shared" si="3"/>
        <v>2.5181256174720157</v>
      </c>
      <c r="E46" s="56">
        <v>22362.209999999955</v>
      </c>
      <c r="F46" s="7">
        <v>54266.06999999992</v>
      </c>
      <c r="G46" s="79">
        <f t="shared" si="4"/>
        <v>2.4266863606056837</v>
      </c>
      <c r="H46" s="40">
        <f t="shared" si="5"/>
        <v>96.368757133008742</v>
      </c>
    </row>
    <row r="47" spans="1:8" x14ac:dyDescent="0.2">
      <c r="A47" s="15" t="s">
        <v>50</v>
      </c>
      <c r="B47" s="16">
        <v>4072.3800000000028</v>
      </c>
      <c r="C47" s="7">
        <v>36138.210000000057</v>
      </c>
      <c r="D47" s="17">
        <f t="shared" si="3"/>
        <v>8.873977870434496</v>
      </c>
      <c r="E47" s="56">
        <v>5275.1300000000065</v>
      </c>
      <c r="F47" s="7">
        <v>46197.400000000089</v>
      </c>
      <c r="G47" s="79">
        <f t="shared" si="4"/>
        <v>8.7575851211249827</v>
      </c>
      <c r="H47" s="40">
        <f t="shared" si="5"/>
        <v>98.688381343644096</v>
      </c>
    </row>
    <row r="48" spans="1:8" x14ac:dyDescent="0.2">
      <c r="A48" s="15" t="s">
        <v>51</v>
      </c>
      <c r="B48" s="16">
        <v>97.67</v>
      </c>
      <c r="C48" s="7">
        <v>482.96000000000004</v>
      </c>
      <c r="D48" s="17">
        <f t="shared" si="3"/>
        <v>4.9448141701648414</v>
      </c>
      <c r="E48" s="56">
        <v>54.5</v>
      </c>
      <c r="F48" s="7">
        <v>341.64000000000021</v>
      </c>
      <c r="G48" s="79">
        <f t="shared" si="4"/>
        <v>6.2686238532110128</v>
      </c>
      <c r="H48" s="40">
        <f t="shared" si="5"/>
        <v>126.7716771043398</v>
      </c>
    </row>
    <row r="49" spans="1:11" x14ac:dyDescent="0.2">
      <c r="A49" s="15" t="s">
        <v>52</v>
      </c>
      <c r="B49" s="16">
        <v>62957.699999999844</v>
      </c>
      <c r="C49" s="7">
        <v>124842.95000000062</v>
      </c>
      <c r="D49" s="17">
        <f t="shared" si="3"/>
        <v>1.9829655467083602</v>
      </c>
      <c r="E49" s="56">
        <v>54407.240000000027</v>
      </c>
      <c r="F49" s="7">
        <v>101535.71000000009</v>
      </c>
      <c r="G49" s="79">
        <f t="shared" si="4"/>
        <v>1.8662168858409294</v>
      </c>
      <c r="H49" s="40">
        <f t="shared" si="5"/>
        <v>94.112421112851479</v>
      </c>
    </row>
    <row r="50" spans="1:11" x14ac:dyDescent="0.2">
      <c r="A50" s="15" t="s">
        <v>53</v>
      </c>
      <c r="B50" s="16">
        <v>4783.5999999999958</v>
      </c>
      <c r="C50" s="7">
        <v>89363.419999999882</v>
      </c>
      <c r="D50" s="17">
        <f t="shared" si="3"/>
        <v>18.6812066226273</v>
      </c>
      <c r="E50" s="56">
        <v>6167.0100000000029</v>
      </c>
      <c r="F50" s="7">
        <v>124398.19000000002</v>
      </c>
      <c r="G50" s="79">
        <f t="shared" si="4"/>
        <v>20.171556394427764</v>
      </c>
      <c r="H50" s="40">
        <f t="shared" si="5"/>
        <v>107.97780251515073</v>
      </c>
    </row>
    <row r="51" spans="1:11" x14ac:dyDescent="0.2">
      <c r="A51" s="15" t="s">
        <v>54</v>
      </c>
      <c r="B51" s="16">
        <v>23434.379999999986</v>
      </c>
      <c r="C51" s="7">
        <v>74277.219999999987</v>
      </c>
      <c r="D51" s="17">
        <f t="shared" si="3"/>
        <v>3.1695833215984393</v>
      </c>
      <c r="E51" s="56">
        <v>22926.610000000026</v>
      </c>
      <c r="F51" s="7">
        <v>80913.849999999977</v>
      </c>
      <c r="G51" s="79">
        <f t="shared" si="4"/>
        <v>3.529254870214126</v>
      </c>
      <c r="H51" s="40">
        <f t="shared" si="5"/>
        <v>111.34759721143101</v>
      </c>
    </row>
    <row r="52" spans="1:11" x14ac:dyDescent="0.2">
      <c r="A52" s="15" t="s">
        <v>55</v>
      </c>
      <c r="B52" s="16">
        <v>3756.1799999999976</v>
      </c>
      <c r="C52" s="7">
        <v>12546.239999999985</v>
      </c>
      <c r="D52" s="17">
        <f t="shared" si="3"/>
        <v>3.3401594172803204</v>
      </c>
      <c r="E52" s="56">
        <v>1297.4199999999994</v>
      </c>
      <c r="F52" s="7">
        <v>7943.5800000000063</v>
      </c>
      <c r="G52" s="79">
        <f t="shared" si="4"/>
        <v>6.1225971543524915</v>
      </c>
      <c r="H52" s="40">
        <f t="shared" si="5"/>
        <v>183.30254306657415</v>
      </c>
    </row>
    <row r="53" spans="1:11" x14ac:dyDescent="0.2">
      <c r="A53" s="15" t="s">
        <v>56</v>
      </c>
      <c r="B53" s="16">
        <v>1623.22</v>
      </c>
      <c r="C53" s="7">
        <v>25247.069999999996</v>
      </c>
      <c r="D53" s="17">
        <f t="shared" si="3"/>
        <v>15.553695740565047</v>
      </c>
      <c r="E53" s="56">
        <v>1582.410000000001</v>
      </c>
      <c r="F53" s="7">
        <v>29241.930000000008</v>
      </c>
      <c r="G53" s="79">
        <f t="shared" si="4"/>
        <v>18.479363755284655</v>
      </c>
      <c r="H53" s="40">
        <f t="shared" si="5"/>
        <v>118.81011473748504</v>
      </c>
    </row>
    <row r="54" spans="1:11" x14ac:dyDescent="0.2">
      <c r="A54" s="15" t="s">
        <v>57</v>
      </c>
      <c r="B54" s="16">
        <v>1429.8300000000006</v>
      </c>
      <c r="C54" s="7">
        <v>7913.24</v>
      </c>
      <c r="D54" s="17">
        <f t="shared" si="3"/>
        <v>5.5343922004713821</v>
      </c>
      <c r="E54" s="56">
        <v>1509.7799999999993</v>
      </c>
      <c r="F54" s="7">
        <v>7605.9600000000009</v>
      </c>
      <c r="G54" s="79">
        <f t="shared" si="4"/>
        <v>5.0377935858204532</v>
      </c>
      <c r="H54" s="40">
        <f t="shared" si="5"/>
        <v>91.027043319975903</v>
      </c>
    </row>
    <row r="55" spans="1:11" x14ac:dyDescent="0.2">
      <c r="A55" s="15" t="s">
        <v>58</v>
      </c>
      <c r="B55" s="16">
        <v>36579.219999999921</v>
      </c>
      <c r="C55" s="7">
        <v>761252.0700000017</v>
      </c>
      <c r="D55" s="17">
        <f t="shared" si="3"/>
        <v>20.81105255934936</v>
      </c>
      <c r="E55" s="56">
        <v>44628.349999999926</v>
      </c>
      <c r="F55" s="7">
        <v>953043.21000000031</v>
      </c>
      <c r="G55" s="79">
        <f t="shared" si="4"/>
        <v>21.355107459720152</v>
      </c>
      <c r="H55" s="40">
        <f t="shared" si="5"/>
        <v>102.61425941248885</v>
      </c>
    </row>
    <row r="56" spans="1:11" x14ac:dyDescent="0.2">
      <c r="A56" s="15" t="s">
        <v>59</v>
      </c>
      <c r="B56" s="16">
        <v>10740.990000000011</v>
      </c>
      <c r="C56" s="7">
        <v>48907.239999999969</v>
      </c>
      <c r="D56" s="17">
        <f t="shared" si="3"/>
        <v>4.5533270210660213</v>
      </c>
      <c r="E56" s="56">
        <v>13004.979999999996</v>
      </c>
      <c r="F56" s="7">
        <v>55722.989999999976</v>
      </c>
      <c r="G56" s="79">
        <f t="shared" si="4"/>
        <v>4.2847424601960169</v>
      </c>
      <c r="H56" s="40">
        <f t="shared" si="5"/>
        <v>94.101355786057212</v>
      </c>
    </row>
    <row r="57" spans="1:11" x14ac:dyDescent="0.2">
      <c r="A57" s="15" t="s">
        <v>60</v>
      </c>
      <c r="B57" s="16">
        <v>523.01</v>
      </c>
      <c r="C57" s="7">
        <v>1460.4699999999996</v>
      </c>
      <c r="D57" s="17">
        <f t="shared" si="3"/>
        <v>2.7924322670694623</v>
      </c>
      <c r="E57" s="56">
        <v>333.65999999999997</v>
      </c>
      <c r="F57" s="7">
        <v>905.94000000000131</v>
      </c>
      <c r="G57" s="79">
        <f t="shared" si="4"/>
        <v>2.7151591440388461</v>
      </c>
      <c r="H57" s="40">
        <f t="shared" si="5"/>
        <v>97.232766432980995</v>
      </c>
    </row>
    <row r="58" spans="1:11" x14ac:dyDescent="0.2">
      <c r="A58" s="15" t="s">
        <v>61</v>
      </c>
      <c r="B58" s="16">
        <v>14893.270000000017</v>
      </c>
      <c r="C58" s="7">
        <v>44397.190000000017</v>
      </c>
      <c r="D58" s="17">
        <f t="shared" si="3"/>
        <v>2.9810236435651785</v>
      </c>
      <c r="E58" s="56">
        <v>9810.9099999999962</v>
      </c>
      <c r="F58" s="7">
        <v>35955.76999999999</v>
      </c>
      <c r="G58" s="79">
        <f t="shared" si="4"/>
        <v>3.6648761429877559</v>
      </c>
      <c r="H58" s="40">
        <f t="shared" si="5"/>
        <v>122.94019039059746</v>
      </c>
    </row>
    <row r="59" spans="1:11" x14ac:dyDescent="0.2">
      <c r="A59" s="15" t="s">
        <v>62</v>
      </c>
      <c r="B59" s="16">
        <v>582614.6800000011</v>
      </c>
      <c r="C59" s="7">
        <v>1123076.1200000064</v>
      </c>
      <c r="D59" s="17">
        <f t="shared" si="3"/>
        <v>1.9276481670527152</v>
      </c>
      <c r="E59" s="56">
        <v>523064.42999999924</v>
      </c>
      <c r="F59" s="7">
        <v>1067857.7700000049</v>
      </c>
      <c r="G59" s="79">
        <f t="shared" si="4"/>
        <v>2.0415415554064849</v>
      </c>
      <c r="H59" s="40">
        <f t="shared" si="5"/>
        <v>105.90841162305607</v>
      </c>
    </row>
    <row r="60" spans="1:11" x14ac:dyDescent="0.2">
      <c r="A60" s="15" t="s">
        <v>63</v>
      </c>
      <c r="B60" s="16">
        <v>17584.440000000017</v>
      </c>
      <c r="C60" s="7">
        <v>103577.44000000013</v>
      </c>
      <c r="D60" s="17">
        <f t="shared" si="3"/>
        <v>5.8902893694652789</v>
      </c>
      <c r="E60" s="56">
        <v>24325.360000000004</v>
      </c>
      <c r="F60" s="7">
        <v>152091.21999999954</v>
      </c>
      <c r="G60" s="79">
        <f t="shared" si="4"/>
        <v>6.2523728323033865</v>
      </c>
      <c r="H60" s="40">
        <f t="shared" si="5"/>
        <v>106.14712521111637</v>
      </c>
    </row>
    <row r="61" spans="1:11" x14ac:dyDescent="0.2">
      <c r="A61" s="15" t="s">
        <v>64</v>
      </c>
      <c r="B61" s="16">
        <v>12176.23</v>
      </c>
      <c r="C61" s="7">
        <v>35582.989999999954</v>
      </c>
      <c r="D61" s="17">
        <f t="shared" si="3"/>
        <v>2.9223322818310722</v>
      </c>
      <c r="E61" s="56">
        <v>13344.750000000016</v>
      </c>
      <c r="F61" s="7">
        <v>41241.68</v>
      </c>
      <c r="G61" s="79">
        <f t="shared" si="4"/>
        <v>3.0904797766912044</v>
      </c>
      <c r="H61" s="40">
        <f t="shared" si="5"/>
        <v>105.75388007399262</v>
      </c>
    </row>
    <row r="62" spans="1:11" x14ac:dyDescent="0.2">
      <c r="A62" s="15" t="s">
        <v>65</v>
      </c>
      <c r="B62" s="16">
        <v>9431.8000000000047</v>
      </c>
      <c r="C62" s="7">
        <v>20050.390000000014</v>
      </c>
      <c r="D62" s="17">
        <f t="shared" si="3"/>
        <v>2.1258285799105159</v>
      </c>
      <c r="E62" s="56">
        <v>6899.2000000000007</v>
      </c>
      <c r="F62" s="7">
        <v>14680.859999999986</v>
      </c>
      <c r="G62" s="79">
        <f t="shared" si="4"/>
        <v>2.1279075834879384</v>
      </c>
      <c r="H62" s="40">
        <f t="shared" si="5"/>
        <v>100.09779732933642</v>
      </c>
      <c r="K62" s="105"/>
    </row>
    <row r="63" spans="1:11" x14ac:dyDescent="0.2">
      <c r="A63" s="15" t="s">
        <v>66</v>
      </c>
      <c r="B63" s="16">
        <v>16125.370000000008</v>
      </c>
      <c r="C63" s="7">
        <v>41048.51</v>
      </c>
      <c r="D63" s="17">
        <f t="shared" si="3"/>
        <v>2.5455856206710283</v>
      </c>
      <c r="E63" s="56">
        <v>12466.799999999985</v>
      </c>
      <c r="F63" s="7">
        <v>38673.269999999982</v>
      </c>
      <c r="G63" s="79">
        <f t="shared" si="4"/>
        <v>3.102100779670808</v>
      </c>
      <c r="H63" s="40">
        <f t="shared" si="5"/>
        <v>121.86196977546879</v>
      </c>
      <c r="K63" s="105"/>
    </row>
    <row r="64" spans="1:11" x14ac:dyDescent="0.2">
      <c r="A64" s="15" t="s">
        <v>67</v>
      </c>
      <c r="B64" s="16">
        <v>110.52</v>
      </c>
      <c r="C64" s="7">
        <v>556.00000000000023</v>
      </c>
      <c r="D64" s="17">
        <f t="shared" si="3"/>
        <v>5.030763662685489</v>
      </c>
      <c r="E64" s="56">
        <v>119.11</v>
      </c>
      <c r="F64" s="7">
        <v>477.62999999999994</v>
      </c>
      <c r="G64" s="79">
        <f t="shared" si="4"/>
        <v>4.0099907648392241</v>
      </c>
      <c r="H64" s="40">
        <f t="shared" si="5"/>
        <v>79.70938477158829</v>
      </c>
      <c r="I64" s="74"/>
      <c r="K64" s="105"/>
    </row>
    <row r="65" spans="1:11" x14ac:dyDescent="0.2">
      <c r="A65" s="15" t="s">
        <v>68</v>
      </c>
      <c r="B65" s="16">
        <v>13308.12</v>
      </c>
      <c r="C65" s="7">
        <v>335630.04999999964</v>
      </c>
      <c r="D65" s="17">
        <f t="shared" si="3"/>
        <v>25.219944665362171</v>
      </c>
      <c r="E65" s="56">
        <v>19248.77000000003</v>
      </c>
      <c r="F65" s="7">
        <v>488289.90999999957</v>
      </c>
      <c r="G65" s="79">
        <f t="shared" si="4"/>
        <v>25.367330483973721</v>
      </c>
      <c r="H65" s="40">
        <f t="shared" si="5"/>
        <v>100.58440183183262</v>
      </c>
      <c r="K65" s="105"/>
    </row>
    <row r="66" spans="1:11" x14ac:dyDescent="0.2">
      <c r="A66" s="63" t="s">
        <v>69</v>
      </c>
      <c r="B66" s="16">
        <v>1473.7499999999998</v>
      </c>
      <c r="C66" s="7">
        <v>32589.149999999998</v>
      </c>
      <c r="D66" s="17">
        <f>C66/B66</f>
        <v>22.113078880407127</v>
      </c>
      <c r="E66" s="57">
        <v>1249.5499999999995</v>
      </c>
      <c r="F66" s="7">
        <v>32144.200000000004</v>
      </c>
      <c r="G66" s="79">
        <f t="shared" si="4"/>
        <v>25.724620863510879</v>
      </c>
      <c r="H66" s="43">
        <f t="shared" si="5"/>
        <v>116.33215348543658</v>
      </c>
    </row>
    <row r="67" spans="1:11" ht="13.5" thickBot="1" x14ac:dyDescent="0.25">
      <c r="A67" s="61" t="s">
        <v>70</v>
      </c>
      <c r="B67" s="64">
        <v>6120.5000000000018</v>
      </c>
      <c r="C67" s="65">
        <v>25181.840000000055</v>
      </c>
      <c r="D67" s="17">
        <f>C67/B67</f>
        <v>4.1143435993791435</v>
      </c>
      <c r="E67" s="58">
        <v>2263.29</v>
      </c>
      <c r="F67" s="8">
        <v>10459.789999999995</v>
      </c>
      <c r="G67" s="79">
        <f t="shared" si="4"/>
        <v>4.6214979079128149</v>
      </c>
      <c r="H67" s="43">
        <f t="shared" si="5"/>
        <v>112.32649379624495</v>
      </c>
    </row>
    <row r="68" spans="1:11" ht="13.5" thickBot="1" x14ac:dyDescent="0.25">
      <c r="A68" s="21" t="s">
        <v>71</v>
      </c>
      <c r="B68" s="22">
        <f>SUM(B69:B77)</f>
        <v>495938.89000000042</v>
      </c>
      <c r="C68" s="22">
        <f>SUM(C69:C77)</f>
        <v>3536143.3400000059</v>
      </c>
      <c r="D68" s="44">
        <f>C68/B68</f>
        <v>7.1301997308579752</v>
      </c>
      <c r="E68" s="22">
        <f>SUM(E69:E77)</f>
        <v>483057.23999999982</v>
      </c>
      <c r="F68" s="66">
        <f>SUM(F69:F77)</f>
        <v>3762554.5999999959</v>
      </c>
      <c r="G68" s="39">
        <f t="shared" si="4"/>
        <v>7.789045041535859</v>
      </c>
      <c r="H68" s="39">
        <f t="shared" si="5"/>
        <v>109.24020834685098</v>
      </c>
    </row>
    <row r="69" spans="1:11" x14ac:dyDescent="0.2">
      <c r="A69" s="15" t="s">
        <v>72</v>
      </c>
      <c r="B69" s="16">
        <v>87295.379999999976</v>
      </c>
      <c r="C69" s="7">
        <v>1001249.3900000004</v>
      </c>
      <c r="D69" s="69">
        <f t="shared" ref="D69:D75" si="6">C69/B69</f>
        <v>11.4696721636357</v>
      </c>
      <c r="E69" s="36">
        <v>81352.550000000061</v>
      </c>
      <c r="F69" s="28">
        <v>1039231.1999999968</v>
      </c>
      <c r="G69" s="80">
        <f t="shared" si="4"/>
        <v>12.774414569672322</v>
      </c>
      <c r="H69" s="59">
        <f t="shared" si="5"/>
        <v>111.37558587047739</v>
      </c>
    </row>
    <row r="70" spans="1:11" x14ac:dyDescent="0.2">
      <c r="A70" s="15" t="s">
        <v>73</v>
      </c>
      <c r="B70" s="16">
        <v>110746.51999999993</v>
      </c>
      <c r="C70" s="7">
        <v>1263283.800000004</v>
      </c>
      <c r="D70" s="69">
        <f t="shared" si="6"/>
        <v>11.406984165281264</v>
      </c>
      <c r="E70" s="34">
        <v>130628.94999999966</v>
      </c>
      <c r="F70" s="7">
        <v>1470082.5700000019</v>
      </c>
      <c r="G70" s="81">
        <f t="shared" si="4"/>
        <v>11.253880322853439</v>
      </c>
      <c r="H70" s="59">
        <f t="shared" si="5"/>
        <v>98.657806128162974</v>
      </c>
    </row>
    <row r="71" spans="1:11" x14ac:dyDescent="0.2">
      <c r="A71" s="15" t="s">
        <v>74</v>
      </c>
      <c r="B71" s="16">
        <v>73941.46000000005</v>
      </c>
      <c r="C71" s="7">
        <v>182164.56999999975</v>
      </c>
      <c r="D71" s="69">
        <f t="shared" si="6"/>
        <v>2.4636323112905751</v>
      </c>
      <c r="E71" s="34">
        <v>73466.8</v>
      </c>
      <c r="F71" s="7">
        <v>192431.8899999999</v>
      </c>
      <c r="G71" s="81">
        <f t="shared" si="4"/>
        <v>2.6193040938219698</v>
      </c>
      <c r="H71" s="59">
        <f t="shared" si="5"/>
        <v>106.31879123430745</v>
      </c>
    </row>
    <row r="72" spans="1:11" x14ac:dyDescent="0.2">
      <c r="A72" s="15" t="s">
        <v>75</v>
      </c>
      <c r="B72" s="16">
        <v>148367.41000000047</v>
      </c>
      <c r="C72" s="7">
        <v>597093.61000000278</v>
      </c>
      <c r="D72" s="69">
        <f t="shared" si="6"/>
        <v>4.0244256471148274</v>
      </c>
      <c r="E72" s="34">
        <v>127562.05000000013</v>
      </c>
      <c r="F72" s="7">
        <v>506315.73999999871</v>
      </c>
      <c r="G72" s="81">
        <f t="shared" si="4"/>
        <v>3.9691721793432935</v>
      </c>
      <c r="H72" s="59">
        <f t="shared" si="5"/>
        <v>98.627047121341505</v>
      </c>
    </row>
    <row r="73" spans="1:11" x14ac:dyDescent="0.2">
      <c r="A73" s="15" t="s">
        <v>76</v>
      </c>
      <c r="B73" s="16">
        <v>2148.5699999999988</v>
      </c>
      <c r="C73" s="7">
        <v>5607.68</v>
      </c>
      <c r="D73" s="69">
        <f t="shared" si="6"/>
        <v>2.6099591821537129</v>
      </c>
      <c r="E73" s="34">
        <v>1903.7500000000005</v>
      </c>
      <c r="F73" s="7">
        <v>6086.73</v>
      </c>
      <c r="G73" s="81">
        <f t="shared" si="4"/>
        <v>3.197231779382796</v>
      </c>
      <c r="H73" s="59">
        <f t="shared" si="5"/>
        <v>122.50121769124647</v>
      </c>
    </row>
    <row r="74" spans="1:11" x14ac:dyDescent="0.2">
      <c r="A74" s="15" t="s">
        <v>77</v>
      </c>
      <c r="B74" s="16">
        <v>20011.59999999998</v>
      </c>
      <c r="C74" s="7">
        <v>83483.549999999974</v>
      </c>
      <c r="D74" s="69">
        <f t="shared" si="6"/>
        <v>4.1717578804293538</v>
      </c>
      <c r="E74" s="34">
        <v>14661.000000000002</v>
      </c>
      <c r="F74" s="7">
        <v>63015.890000000094</v>
      </c>
      <c r="G74" s="81">
        <f t="shared" si="4"/>
        <v>4.2981986221949446</v>
      </c>
      <c r="H74" s="59">
        <f t="shared" si="5"/>
        <v>103.03087440330016</v>
      </c>
      <c r="I74" s="74"/>
    </row>
    <row r="75" spans="1:11" x14ac:dyDescent="0.2">
      <c r="A75" s="15" t="s">
        <v>78</v>
      </c>
      <c r="B75" s="16">
        <v>47113.749999999935</v>
      </c>
      <c r="C75" s="7">
        <v>379028.17999999906</v>
      </c>
      <c r="D75" s="69">
        <f t="shared" si="6"/>
        <v>8.0449588495927316</v>
      </c>
      <c r="E75" s="34">
        <v>47395.209999999977</v>
      </c>
      <c r="F75" s="7">
        <v>462851.50999999896</v>
      </c>
      <c r="G75" s="81">
        <f t="shared" si="4"/>
        <v>9.7657866691591657</v>
      </c>
      <c r="H75" s="59">
        <f t="shared" si="5"/>
        <v>121.39013824357285</v>
      </c>
    </row>
    <row r="76" spans="1:11" x14ac:dyDescent="0.2">
      <c r="A76" s="48" t="s">
        <v>79</v>
      </c>
      <c r="B76" s="7">
        <v>6299.2000000000025</v>
      </c>
      <c r="C76" s="7">
        <v>24029.960000000039</v>
      </c>
      <c r="D76" s="69">
        <f>C76/B76</f>
        <v>3.8147637795275635</v>
      </c>
      <c r="E76" s="16">
        <v>6086.930000000013</v>
      </c>
      <c r="F76" s="7">
        <v>22539.069999999938</v>
      </c>
      <c r="G76" s="82">
        <f t="shared" si="4"/>
        <v>3.7028633481902848</v>
      </c>
      <c r="H76" s="71">
        <f t="shared" si="5"/>
        <v>97.066648479315887</v>
      </c>
    </row>
    <row r="77" spans="1:11" ht="13.5" thickBot="1" x14ac:dyDescent="0.25">
      <c r="A77" s="12" t="s">
        <v>80</v>
      </c>
      <c r="B77" s="13">
        <v>15</v>
      </c>
      <c r="C77" s="6">
        <v>202.6</v>
      </c>
      <c r="D77" s="70">
        <f>C77/B77</f>
        <v>13.506666666666666</v>
      </c>
      <c r="E77" s="37">
        <v>0</v>
      </c>
      <c r="F77" s="49">
        <v>0</v>
      </c>
      <c r="G77" s="82">
        <v>0</v>
      </c>
      <c r="H77" s="59">
        <f>(G77/D77)*100</f>
        <v>0</v>
      </c>
    </row>
    <row r="78" spans="1:11" ht="13.5" thickBot="1" x14ac:dyDescent="0.25">
      <c r="A78" s="21" t="s">
        <v>81</v>
      </c>
      <c r="B78" s="22">
        <f>SUM(B79:B85)</f>
        <v>234389.16000000009</v>
      </c>
      <c r="C78" s="22">
        <f>SUM(C79:C85)</f>
        <v>877385.87999999919</v>
      </c>
      <c r="D78" s="44">
        <f>C78/B78</f>
        <v>3.7432869335766163</v>
      </c>
      <c r="E78" s="35">
        <f>SUM(E79:E85)</f>
        <v>272351.84000000014</v>
      </c>
      <c r="F78" s="66">
        <f>SUM(F79:F85)</f>
        <v>1056662.5499999993</v>
      </c>
      <c r="G78" s="68">
        <f t="shared" ref="G78:G132" si="7">F78/E78</f>
        <v>3.8797701899131609</v>
      </c>
      <c r="H78" s="39">
        <f t="shared" ref="H78:H132" si="8">(G78/D78)*100</f>
        <v>103.64608053719617</v>
      </c>
    </row>
    <row r="79" spans="1:11" x14ac:dyDescent="0.2">
      <c r="A79" s="12" t="s">
        <v>82</v>
      </c>
      <c r="B79" s="13">
        <v>67.95</v>
      </c>
      <c r="C79" s="6">
        <v>433.31</v>
      </c>
      <c r="D79" s="14">
        <f>C79/B79</f>
        <v>6.3768947755702721</v>
      </c>
      <c r="E79" s="34">
        <v>99.5</v>
      </c>
      <c r="F79" s="6">
        <v>444.05999999999995</v>
      </c>
      <c r="G79" s="83">
        <f t="shared" si="7"/>
        <v>4.4629145728643209</v>
      </c>
      <c r="H79" s="40">
        <f t="shared" si="8"/>
        <v>69.985701974598001</v>
      </c>
    </row>
    <row r="80" spans="1:11" x14ac:dyDescent="0.2">
      <c r="A80" s="15" t="s">
        <v>83</v>
      </c>
      <c r="B80" s="16">
        <v>5423.58</v>
      </c>
      <c r="C80" s="7">
        <v>9731.3199999999979</v>
      </c>
      <c r="D80" s="17">
        <f t="shared" ref="D80:D84" si="9">C80/B80</f>
        <v>1.7942613550459288</v>
      </c>
      <c r="E80" s="34">
        <v>5903.8500000000031</v>
      </c>
      <c r="F80" s="7">
        <v>10123.369999999992</v>
      </c>
      <c r="G80" s="81">
        <f t="shared" si="7"/>
        <v>1.714706505077193</v>
      </c>
      <c r="H80" s="40">
        <f t="shared" si="8"/>
        <v>95.566150396930368</v>
      </c>
    </row>
    <row r="81" spans="1:9" x14ac:dyDescent="0.2">
      <c r="A81" s="15" t="s">
        <v>84</v>
      </c>
      <c r="B81" s="16">
        <v>7418.4599999999973</v>
      </c>
      <c r="C81" s="7">
        <v>18868.840000000004</v>
      </c>
      <c r="D81" s="17">
        <f t="shared" si="9"/>
        <v>2.543498246266747</v>
      </c>
      <c r="E81" s="34">
        <v>8117.2900000000054</v>
      </c>
      <c r="F81" s="7">
        <v>21335.87000000001</v>
      </c>
      <c r="G81" s="81">
        <f t="shared" si="7"/>
        <v>2.6284474251874697</v>
      </c>
      <c r="H81" s="40">
        <f t="shared" si="8"/>
        <v>103.33985600522462</v>
      </c>
    </row>
    <row r="82" spans="1:9" x14ac:dyDescent="0.2">
      <c r="A82" s="15" t="s">
        <v>85</v>
      </c>
      <c r="B82" s="16">
        <v>35106.859999999986</v>
      </c>
      <c r="C82" s="7">
        <v>156064.34999999971</v>
      </c>
      <c r="D82" s="17">
        <f t="shared" si="9"/>
        <v>4.4454089599582467</v>
      </c>
      <c r="E82" s="34">
        <v>43439.9200000001</v>
      </c>
      <c r="F82" s="7">
        <v>204461.8199999998</v>
      </c>
      <c r="G82" s="81">
        <f t="shared" si="7"/>
        <v>4.7067724802439628</v>
      </c>
      <c r="H82" s="40">
        <f t="shared" si="8"/>
        <v>105.87940328190122</v>
      </c>
    </row>
    <row r="83" spans="1:9" x14ac:dyDescent="0.2">
      <c r="A83" s="15" t="s">
        <v>86</v>
      </c>
      <c r="B83" s="16">
        <v>19011.260000000002</v>
      </c>
      <c r="C83" s="7">
        <v>101923.64000000006</v>
      </c>
      <c r="D83" s="17">
        <f t="shared" si="9"/>
        <v>5.3612248741009303</v>
      </c>
      <c r="E83" s="34">
        <v>14656.11999999999</v>
      </c>
      <c r="F83" s="7">
        <v>103770.50000000006</v>
      </c>
      <c r="G83" s="81">
        <f t="shared" si="7"/>
        <v>7.0803527809543132</v>
      </c>
      <c r="H83" s="40">
        <f t="shared" si="8"/>
        <v>132.06595409116613</v>
      </c>
    </row>
    <row r="84" spans="1:9" x14ac:dyDescent="0.2">
      <c r="A84" s="15" t="s">
        <v>87</v>
      </c>
      <c r="B84" s="16">
        <v>72432.700000000157</v>
      </c>
      <c r="C84" s="7">
        <v>319215.95999999979</v>
      </c>
      <c r="D84" s="17">
        <f t="shared" si="9"/>
        <v>4.4070697350782053</v>
      </c>
      <c r="E84" s="34">
        <v>80092.730000000054</v>
      </c>
      <c r="F84" s="7">
        <v>386276.64999999962</v>
      </c>
      <c r="G84" s="81">
        <f t="shared" si="7"/>
        <v>4.8228678183400584</v>
      </c>
      <c r="H84" s="40">
        <f t="shared" si="8"/>
        <v>109.43479700246846</v>
      </c>
    </row>
    <row r="85" spans="1:9" ht="13.5" thickBot="1" x14ac:dyDescent="0.25">
      <c r="A85" s="18" t="s">
        <v>88</v>
      </c>
      <c r="B85" s="19">
        <v>94928.349999999933</v>
      </c>
      <c r="C85" s="8">
        <v>271148.45999999956</v>
      </c>
      <c r="D85" s="20">
        <f>C85/B85</f>
        <v>2.8563486039734154</v>
      </c>
      <c r="E85" s="34">
        <v>120042.43</v>
      </c>
      <c r="F85" s="8">
        <v>330250.27999999991</v>
      </c>
      <c r="G85" s="84">
        <f t="shared" si="7"/>
        <v>2.7511129189903931</v>
      </c>
      <c r="H85" s="40">
        <f t="shared" si="8"/>
        <v>96.315726839622073</v>
      </c>
    </row>
    <row r="86" spans="1:9" ht="13.5" thickBot="1" x14ac:dyDescent="0.25">
      <c r="A86" s="21" t="s">
        <v>89</v>
      </c>
      <c r="B86" s="22">
        <f>SUM(B87:B94)</f>
        <v>48259782.800000004</v>
      </c>
      <c r="C86" s="22">
        <f>SUM(C87:C94)</f>
        <v>32151383.710000057</v>
      </c>
      <c r="D86" s="44">
        <f>C86/B86</f>
        <v>0.66621484483763682</v>
      </c>
      <c r="E86" s="35">
        <f>SUM(E87:E94)</f>
        <v>35692395.449999988</v>
      </c>
      <c r="F86" s="66">
        <f>SUM(F87:F94)</f>
        <v>25507432.399999976</v>
      </c>
      <c r="G86" s="68">
        <f t="shared" si="7"/>
        <v>0.71464613339646232</v>
      </c>
      <c r="H86" s="39">
        <f t="shared" si="8"/>
        <v>107.26962014342816</v>
      </c>
    </row>
    <row r="87" spans="1:9" x14ac:dyDescent="0.2">
      <c r="A87" s="12" t="s">
        <v>90</v>
      </c>
      <c r="B87" s="13">
        <v>1777.2</v>
      </c>
      <c r="C87" s="6">
        <v>3792.2000000000003</v>
      </c>
      <c r="D87" s="14">
        <f>C87/B87</f>
        <v>2.1338059869457573</v>
      </c>
      <c r="E87" s="34">
        <v>450</v>
      </c>
      <c r="F87" s="6">
        <v>1136.9699999999998</v>
      </c>
      <c r="G87" s="83">
        <f t="shared" si="7"/>
        <v>2.5265999999999997</v>
      </c>
      <c r="H87" s="40">
        <f t="shared" si="8"/>
        <v>118.4081409208375</v>
      </c>
      <c r="I87" s="74"/>
    </row>
    <row r="88" spans="1:9" x14ac:dyDescent="0.2">
      <c r="A88" s="15" t="s">
        <v>91</v>
      </c>
      <c r="B88" s="16">
        <v>13515765.01</v>
      </c>
      <c r="C88" s="7">
        <v>12381482.480000051</v>
      </c>
      <c r="D88" s="17">
        <f t="shared" ref="D88:D93" si="10">C88/B88</f>
        <v>0.91607707524060089</v>
      </c>
      <c r="E88" s="34">
        <v>11764208.569999998</v>
      </c>
      <c r="F88" s="7">
        <v>10371452.099999987</v>
      </c>
      <c r="G88" s="81">
        <f t="shared" si="7"/>
        <v>0.88161069555059646</v>
      </c>
      <c r="H88" s="40">
        <f t="shared" si="8"/>
        <v>96.237611373371379</v>
      </c>
    </row>
    <row r="89" spans="1:9" x14ac:dyDescent="0.2">
      <c r="A89" s="15" t="s">
        <v>92</v>
      </c>
      <c r="B89" s="16">
        <v>8788.35</v>
      </c>
      <c r="C89" s="7">
        <v>7929.4299999999994</v>
      </c>
      <c r="D89" s="17">
        <f t="shared" si="10"/>
        <v>0.90226606814703547</v>
      </c>
      <c r="E89" s="34">
        <v>7052</v>
      </c>
      <c r="F89" s="7">
        <v>7719.18</v>
      </c>
      <c r="G89" s="81">
        <f t="shared" si="7"/>
        <v>1.0946086216676121</v>
      </c>
      <c r="H89" s="40">
        <f t="shared" si="8"/>
        <v>121.31771993992709</v>
      </c>
    </row>
    <row r="90" spans="1:9" x14ac:dyDescent="0.2">
      <c r="A90" s="15" t="s">
        <v>93</v>
      </c>
      <c r="B90" s="16">
        <v>1886827.1499999987</v>
      </c>
      <c r="C90" s="7">
        <v>876301.38000000163</v>
      </c>
      <c r="D90" s="17">
        <f t="shared" si="10"/>
        <v>0.46443119074261902</v>
      </c>
      <c r="E90" s="34">
        <v>1078139.48</v>
      </c>
      <c r="F90" s="7">
        <v>585968.31999999913</v>
      </c>
      <c r="G90" s="81">
        <f t="shared" si="7"/>
        <v>0.543499547943462</v>
      </c>
      <c r="H90" s="40">
        <f t="shared" si="8"/>
        <v>117.02477326607065</v>
      </c>
    </row>
    <row r="91" spans="1:9" x14ac:dyDescent="0.2">
      <c r="A91" s="15" t="s">
        <v>94</v>
      </c>
      <c r="B91" s="16">
        <v>6714.7699999999995</v>
      </c>
      <c r="C91" s="7">
        <v>29351.349999999984</v>
      </c>
      <c r="D91" s="17">
        <f t="shared" si="10"/>
        <v>4.3711623778625306</v>
      </c>
      <c r="E91" s="34">
        <v>3269.2500000000005</v>
      </c>
      <c r="F91" s="7">
        <v>15167.910000000007</v>
      </c>
      <c r="G91" s="81">
        <f t="shared" si="7"/>
        <v>4.6395687084193638</v>
      </c>
      <c r="H91" s="40">
        <f t="shared" si="8"/>
        <v>106.14038801020433</v>
      </c>
    </row>
    <row r="92" spans="1:9" x14ac:dyDescent="0.2">
      <c r="A92" s="15" t="s">
        <v>95</v>
      </c>
      <c r="B92" s="16">
        <v>31194319.360000003</v>
      </c>
      <c r="C92" s="7">
        <v>18138408.270000007</v>
      </c>
      <c r="D92" s="17">
        <f t="shared" si="10"/>
        <v>0.58146510781891303</v>
      </c>
      <c r="E92" s="34">
        <v>19882506.019999996</v>
      </c>
      <c r="F92" s="7">
        <v>13250054.36999999</v>
      </c>
      <c r="G92" s="81">
        <f t="shared" si="7"/>
        <v>0.66641772202516314</v>
      </c>
      <c r="H92" s="40">
        <f t="shared" si="8"/>
        <v>114.61009664447606</v>
      </c>
    </row>
    <row r="93" spans="1:9" x14ac:dyDescent="0.2">
      <c r="A93" s="15" t="s">
        <v>96</v>
      </c>
      <c r="B93" s="16">
        <v>538269.9</v>
      </c>
      <c r="C93" s="7">
        <v>219499.14999999991</v>
      </c>
      <c r="D93" s="17">
        <f t="shared" si="10"/>
        <v>0.40778640975466007</v>
      </c>
      <c r="E93" s="34">
        <v>1728493.55</v>
      </c>
      <c r="F93" s="7">
        <v>715982.48999999906</v>
      </c>
      <c r="G93" s="81">
        <f t="shared" si="7"/>
        <v>0.41422340858604828</v>
      </c>
      <c r="H93" s="40">
        <f t="shared" si="8"/>
        <v>101.57852215704317</v>
      </c>
    </row>
    <row r="94" spans="1:9" ht="13.5" thickBot="1" x14ac:dyDescent="0.25">
      <c r="A94" s="18" t="s">
        <v>97</v>
      </c>
      <c r="B94" s="19">
        <v>1107321.060000001</v>
      </c>
      <c r="C94" s="8">
        <v>494619.44999999972</v>
      </c>
      <c r="D94" s="20">
        <f>C94/B94</f>
        <v>0.44668115496692468</v>
      </c>
      <c r="E94" s="34">
        <v>1228276.5799999996</v>
      </c>
      <c r="F94" s="8">
        <v>559951.06000000087</v>
      </c>
      <c r="G94" s="84">
        <f t="shared" si="7"/>
        <v>0.45588352747066224</v>
      </c>
      <c r="H94" s="40">
        <f t="shared" si="8"/>
        <v>102.06016582553588</v>
      </c>
    </row>
    <row r="95" spans="1:9" ht="13.5" thickBot="1" x14ac:dyDescent="0.25">
      <c r="A95" s="21" t="s">
        <v>98</v>
      </c>
      <c r="B95" s="22">
        <f>SUM(B96:B103)</f>
        <v>1092440.7000000007</v>
      </c>
      <c r="C95" s="35">
        <f>SUM(C96:C103)</f>
        <v>6989949.7800000068</v>
      </c>
      <c r="D95" s="44">
        <f>C95/B95</f>
        <v>6.3984706721380871</v>
      </c>
      <c r="E95" s="35">
        <f>SUM(E96:E104)</f>
        <v>876784.92000000039</v>
      </c>
      <c r="F95" s="66">
        <f>SUM(F96:F104)</f>
        <v>6419994.0000000093</v>
      </c>
      <c r="G95" s="68">
        <f t="shared" si="7"/>
        <v>7.3221993827174927</v>
      </c>
      <c r="H95" s="39">
        <f t="shared" si="8"/>
        <v>114.43671086282774</v>
      </c>
    </row>
    <row r="96" spans="1:9" x14ac:dyDescent="0.2">
      <c r="A96" s="12" t="s">
        <v>99</v>
      </c>
      <c r="B96" s="13">
        <v>1842.9800000000005</v>
      </c>
      <c r="C96" s="6">
        <v>79755.720000000074</v>
      </c>
      <c r="D96" s="14">
        <f>C96/B96</f>
        <v>43.27541264690884</v>
      </c>
      <c r="E96" s="34">
        <v>2087.9100000000008</v>
      </c>
      <c r="F96" s="6">
        <v>97072</v>
      </c>
      <c r="G96" s="83">
        <f t="shared" si="7"/>
        <v>46.492425439793841</v>
      </c>
      <c r="H96" s="40">
        <f t="shared" si="8"/>
        <v>107.43381194105099</v>
      </c>
    </row>
    <row r="97" spans="1:9" x14ac:dyDescent="0.2">
      <c r="A97" s="15" t="s">
        <v>100</v>
      </c>
      <c r="B97" s="16">
        <v>7512.0700000000033</v>
      </c>
      <c r="C97" s="7">
        <v>415759.27000000054</v>
      </c>
      <c r="D97" s="17">
        <f t="shared" ref="D97:D102" si="11">C97/B97</f>
        <v>55.345499975373016</v>
      </c>
      <c r="E97" s="34">
        <v>6897.9000000000042</v>
      </c>
      <c r="F97" s="7">
        <v>388261.62</v>
      </c>
      <c r="G97" s="81">
        <f t="shared" si="7"/>
        <v>56.286930805027581</v>
      </c>
      <c r="H97" s="40">
        <f t="shared" si="8"/>
        <v>101.70100700160532</v>
      </c>
    </row>
    <row r="98" spans="1:9" x14ac:dyDescent="0.2">
      <c r="A98" s="15" t="s">
        <v>101</v>
      </c>
      <c r="B98" s="16">
        <v>5461.4500000000007</v>
      </c>
      <c r="C98" s="7">
        <v>8890.6099999999988</v>
      </c>
      <c r="D98" s="17">
        <f t="shared" si="11"/>
        <v>1.6278845361579797</v>
      </c>
      <c r="E98" s="34">
        <v>5502.6499999999951</v>
      </c>
      <c r="F98" s="7">
        <v>11037.830000000005</v>
      </c>
      <c r="G98" s="81">
        <f t="shared" si="7"/>
        <v>2.0059116970914044</v>
      </c>
      <c r="H98" s="40">
        <f t="shared" si="8"/>
        <v>123.22198857086131</v>
      </c>
      <c r="I98" s="74"/>
    </row>
    <row r="99" spans="1:9" x14ac:dyDescent="0.2">
      <c r="A99" s="15" t="s">
        <v>102</v>
      </c>
      <c r="B99" s="16">
        <v>869153.05000000063</v>
      </c>
      <c r="C99" s="7">
        <v>3112770.0600000005</v>
      </c>
      <c r="D99" s="17">
        <f t="shared" si="11"/>
        <v>3.581383117737432</v>
      </c>
      <c r="E99" s="34">
        <v>638836.36</v>
      </c>
      <c r="F99" s="7">
        <v>2339988.6300000036</v>
      </c>
      <c r="G99" s="81">
        <f t="shared" si="7"/>
        <v>3.6628920589304022</v>
      </c>
      <c r="H99" s="40">
        <f t="shared" si="8"/>
        <v>102.27590677996115</v>
      </c>
    </row>
    <row r="100" spans="1:9" x14ac:dyDescent="0.2">
      <c r="A100" s="15" t="s">
        <v>103</v>
      </c>
      <c r="B100" s="16">
        <v>4273.2000000000007</v>
      </c>
      <c r="C100" s="7">
        <v>39506.950000000004</v>
      </c>
      <c r="D100" s="17">
        <f t="shared" si="11"/>
        <v>9.2452845642609756</v>
      </c>
      <c r="E100" s="34">
        <v>7995.14</v>
      </c>
      <c r="F100" s="7">
        <v>75081.780000000013</v>
      </c>
      <c r="G100" s="81">
        <f t="shared" si="7"/>
        <v>9.3909274884492344</v>
      </c>
      <c r="H100" s="40">
        <f t="shared" si="8"/>
        <v>101.57532116157097</v>
      </c>
    </row>
    <row r="101" spans="1:9" x14ac:dyDescent="0.2">
      <c r="A101" s="15" t="s">
        <v>104</v>
      </c>
      <c r="B101" s="16">
        <v>6844.4900000000016</v>
      </c>
      <c r="C101" s="7">
        <v>46460.250000000015</v>
      </c>
      <c r="D101" s="17">
        <f t="shared" si="11"/>
        <v>6.7879783592349474</v>
      </c>
      <c r="E101" s="34">
        <v>6169.36</v>
      </c>
      <c r="F101" s="7">
        <v>47041.510000000009</v>
      </c>
      <c r="G101" s="81">
        <f t="shared" si="7"/>
        <v>7.6250226927914744</v>
      </c>
      <c r="H101" s="40">
        <f t="shared" si="8"/>
        <v>112.33127581230042</v>
      </c>
    </row>
    <row r="102" spans="1:9" x14ac:dyDescent="0.2">
      <c r="A102" s="15" t="s">
        <v>105</v>
      </c>
      <c r="B102" s="16">
        <v>197144.16</v>
      </c>
      <c r="C102" s="7">
        <v>3283266.9100000062</v>
      </c>
      <c r="D102" s="17">
        <f t="shared" si="11"/>
        <v>16.654142379870681</v>
      </c>
      <c r="E102" s="34">
        <v>207415.20000000042</v>
      </c>
      <c r="F102" s="7">
        <v>3443646.3000000049</v>
      </c>
      <c r="G102" s="81">
        <f t="shared" si="7"/>
        <v>16.602670874651412</v>
      </c>
      <c r="H102" s="40">
        <f t="shared" si="8"/>
        <v>99.690938722359661</v>
      </c>
    </row>
    <row r="103" spans="1:9" x14ac:dyDescent="0.2">
      <c r="A103" s="18" t="s">
        <v>106</v>
      </c>
      <c r="B103" s="19">
        <v>209.29999999999998</v>
      </c>
      <c r="C103" s="8">
        <v>3540.0099999999998</v>
      </c>
      <c r="D103" s="20">
        <f>C103/B103</f>
        <v>16.913569039655997</v>
      </c>
      <c r="E103" s="34">
        <v>724.49999999999989</v>
      </c>
      <c r="F103" s="7">
        <v>10565.529999999999</v>
      </c>
      <c r="G103" s="84">
        <f t="shared" si="7"/>
        <v>14.5832022084196</v>
      </c>
      <c r="H103" s="40">
        <f t="shared" si="8"/>
        <v>86.221909605402871</v>
      </c>
      <c r="I103" s="74"/>
    </row>
    <row r="104" spans="1:9" ht="13.5" thickBot="1" x14ac:dyDescent="0.25">
      <c r="A104" s="15" t="s">
        <v>107</v>
      </c>
      <c r="B104" s="16">
        <v>1678.399999999999</v>
      </c>
      <c r="C104" s="7">
        <v>10308.100000000013</v>
      </c>
      <c r="D104" s="17">
        <f>C104/B104</f>
        <v>6.141622974261213</v>
      </c>
      <c r="E104" s="34">
        <v>1155.8999999999996</v>
      </c>
      <c r="F104" s="8">
        <v>7298.8000000000011</v>
      </c>
      <c r="G104" s="84">
        <f t="shared" si="7"/>
        <v>6.3143870577039563</v>
      </c>
      <c r="H104" s="40">
        <f t="shared" si="8"/>
        <v>102.81300373153441</v>
      </c>
      <c r="I104" s="74"/>
    </row>
    <row r="105" spans="1:9" ht="13.5" thickBot="1" x14ac:dyDescent="0.25">
      <c r="A105" s="21" t="s">
        <v>108</v>
      </c>
      <c r="B105" s="22">
        <f>SUM(B106:B115)</f>
        <v>51214.170000000006</v>
      </c>
      <c r="C105" s="22">
        <f>SUM(C106:C115)</f>
        <v>609038.68999999994</v>
      </c>
      <c r="D105" s="44">
        <f>C105/B105</f>
        <v>11.891995711343167</v>
      </c>
      <c r="E105" s="35">
        <f>SUM(E106:E115)</f>
        <v>40906.22</v>
      </c>
      <c r="F105" s="66">
        <f>SUM(F106:F115)</f>
        <v>551248.64000000001</v>
      </c>
      <c r="G105" s="68">
        <f t="shared" si="7"/>
        <v>13.475912465145887</v>
      </c>
      <c r="H105" s="39">
        <f t="shared" si="8"/>
        <v>113.31918369506224</v>
      </c>
    </row>
    <row r="106" spans="1:9" x14ac:dyDescent="0.2">
      <c r="A106" s="12" t="s">
        <v>109</v>
      </c>
      <c r="B106" s="13">
        <v>1993</v>
      </c>
      <c r="C106" s="6">
        <v>6432.7</v>
      </c>
      <c r="D106" s="14">
        <f>C106/B106</f>
        <v>3.2276467636728547</v>
      </c>
      <c r="E106" s="34">
        <v>1087</v>
      </c>
      <c r="F106" s="6">
        <v>2848.5</v>
      </c>
      <c r="G106" s="83">
        <f t="shared" si="7"/>
        <v>2.6205151793928243</v>
      </c>
      <c r="H106" s="40">
        <f t="shared" si="8"/>
        <v>81.189652129430868</v>
      </c>
    </row>
    <row r="107" spans="1:9" x14ac:dyDescent="0.2">
      <c r="A107" s="15" t="s">
        <v>110</v>
      </c>
      <c r="B107" s="16">
        <v>14699.499999999998</v>
      </c>
      <c r="C107" s="7">
        <v>163737.5199999999</v>
      </c>
      <c r="D107" s="17">
        <f t="shared" ref="D107:D114" si="12">C107/B107</f>
        <v>11.138985679785021</v>
      </c>
      <c r="E107" s="34">
        <v>10372.000000000005</v>
      </c>
      <c r="F107" s="7">
        <v>137707.31000000008</v>
      </c>
      <c r="G107" s="81">
        <f t="shared" si="7"/>
        <v>13.276832819128424</v>
      </c>
      <c r="H107" s="40">
        <f t="shared" si="8"/>
        <v>119.19247587527792</v>
      </c>
    </row>
    <row r="108" spans="1:9" x14ac:dyDescent="0.2">
      <c r="A108" s="15" t="s">
        <v>111</v>
      </c>
      <c r="B108" s="16">
        <v>5405.8699999999981</v>
      </c>
      <c r="C108" s="7">
        <v>50261.789999999979</v>
      </c>
      <c r="D108" s="17">
        <f t="shared" si="12"/>
        <v>9.2976320185280077</v>
      </c>
      <c r="E108" s="34">
        <v>4456.7699999999995</v>
      </c>
      <c r="F108" s="7">
        <v>44019.020000000004</v>
      </c>
      <c r="G108" s="81">
        <f t="shared" si="7"/>
        <v>9.876888419191479</v>
      </c>
      <c r="H108" s="40">
        <f t="shared" si="8"/>
        <v>106.23014977909588</v>
      </c>
    </row>
    <row r="109" spans="1:9" x14ac:dyDescent="0.2">
      <c r="A109" s="15" t="s">
        <v>112</v>
      </c>
      <c r="B109" s="16">
        <v>31</v>
      </c>
      <c r="C109" s="7">
        <v>166.5</v>
      </c>
      <c r="D109" s="17">
        <f t="shared" si="12"/>
        <v>5.370967741935484</v>
      </c>
      <c r="E109" s="34">
        <v>8.5</v>
      </c>
      <c r="F109" s="7">
        <v>25.5</v>
      </c>
      <c r="G109" s="81">
        <f t="shared" si="7"/>
        <v>3</v>
      </c>
      <c r="H109" s="40">
        <f t="shared" si="8"/>
        <v>55.85585585585585</v>
      </c>
    </row>
    <row r="110" spans="1:9" x14ac:dyDescent="0.2">
      <c r="A110" s="15" t="s">
        <v>113</v>
      </c>
      <c r="B110" s="16">
        <v>537.1</v>
      </c>
      <c r="C110" s="7">
        <v>7072.75</v>
      </c>
      <c r="D110" s="17">
        <f t="shared" si="12"/>
        <v>13.168404393967604</v>
      </c>
      <c r="E110" s="34">
        <v>76.7</v>
      </c>
      <c r="F110" s="7">
        <v>1930</v>
      </c>
      <c r="G110" s="81">
        <f t="shared" si="7"/>
        <v>25.162972620599739</v>
      </c>
      <c r="H110" s="40">
        <f t="shared" si="8"/>
        <v>191.08596507050467</v>
      </c>
    </row>
    <row r="111" spans="1:9" x14ac:dyDescent="0.2">
      <c r="A111" s="15" t="s">
        <v>114</v>
      </c>
      <c r="B111" s="16">
        <v>4083.2999999999997</v>
      </c>
      <c r="C111" s="7">
        <v>39288.649999999994</v>
      </c>
      <c r="D111" s="17">
        <f t="shared" si="12"/>
        <v>9.6217887492959111</v>
      </c>
      <c r="E111" s="34">
        <v>4898.0500000000011</v>
      </c>
      <c r="F111" s="7">
        <v>50763.899999999972</v>
      </c>
      <c r="G111" s="81">
        <f t="shared" si="7"/>
        <v>10.3641040822368</v>
      </c>
      <c r="H111" s="40">
        <f t="shared" si="8"/>
        <v>107.71494108094204</v>
      </c>
    </row>
    <row r="112" spans="1:9" x14ac:dyDescent="0.2">
      <c r="A112" s="15" t="s">
        <v>115</v>
      </c>
      <c r="B112" s="16">
        <v>5138.0000000000009</v>
      </c>
      <c r="C112" s="7">
        <v>16291.090000000002</v>
      </c>
      <c r="D112" s="17">
        <f t="shared" si="12"/>
        <v>3.1707065005838846</v>
      </c>
      <c r="E112" s="34">
        <v>5014.3999999999996</v>
      </c>
      <c r="F112" s="7">
        <v>23301.270000000004</v>
      </c>
      <c r="G112" s="81">
        <f t="shared" si="7"/>
        <v>4.6468710114869189</v>
      </c>
      <c r="H112" s="40">
        <f t="shared" si="8"/>
        <v>146.55632776578972</v>
      </c>
    </row>
    <row r="113" spans="1:9" x14ac:dyDescent="0.2">
      <c r="A113" s="15" t="s">
        <v>116</v>
      </c>
      <c r="B113" s="16">
        <v>18380.300000000007</v>
      </c>
      <c r="C113" s="7">
        <v>318563.19</v>
      </c>
      <c r="D113" s="17">
        <f t="shared" si="12"/>
        <v>17.33177314842521</v>
      </c>
      <c r="E113" s="34">
        <v>14603.299999999997</v>
      </c>
      <c r="F113" s="7">
        <v>287661.13999999996</v>
      </c>
      <c r="G113" s="81">
        <f t="shared" si="7"/>
        <v>19.698365437948958</v>
      </c>
      <c r="H113" s="40">
        <f t="shared" si="8"/>
        <v>113.6546461187601</v>
      </c>
    </row>
    <row r="114" spans="1:9" x14ac:dyDescent="0.2">
      <c r="A114" s="15" t="s">
        <v>117</v>
      </c>
      <c r="B114" s="16">
        <v>801.1</v>
      </c>
      <c r="C114" s="7">
        <v>6327.9</v>
      </c>
      <c r="D114" s="17">
        <f t="shared" si="12"/>
        <v>7.8990138559480707</v>
      </c>
      <c r="E114" s="34">
        <v>314.5</v>
      </c>
      <c r="F114" s="7">
        <v>2579.5</v>
      </c>
      <c r="G114" s="81">
        <f t="shared" si="7"/>
        <v>8.2019077901430837</v>
      </c>
      <c r="H114" s="40">
        <f t="shared" si="8"/>
        <v>103.83457909707209</v>
      </c>
    </row>
    <row r="115" spans="1:9" ht="13.5" thickBot="1" x14ac:dyDescent="0.25">
      <c r="A115" s="18" t="s">
        <v>118</v>
      </c>
      <c r="B115" s="19">
        <v>145</v>
      </c>
      <c r="C115" s="8">
        <v>896.6</v>
      </c>
      <c r="D115" s="20">
        <f>C115/B115</f>
        <v>6.1834482758620695</v>
      </c>
      <c r="E115" s="34">
        <v>75</v>
      </c>
      <c r="F115" s="8">
        <v>412.5</v>
      </c>
      <c r="G115" s="84">
        <f t="shared" si="7"/>
        <v>5.5</v>
      </c>
      <c r="H115" s="40">
        <f t="shared" si="8"/>
        <v>88.947133615882208</v>
      </c>
      <c r="I115" s="74"/>
    </row>
    <row r="116" spans="1:9" ht="13.5" thickBot="1" x14ac:dyDescent="0.25">
      <c r="A116" s="21" t="s">
        <v>119</v>
      </c>
      <c r="B116" s="22">
        <f>SUM(B117:B125)</f>
        <v>271544.8</v>
      </c>
      <c r="C116" s="22">
        <f>SUM(C117:C125)</f>
        <v>2096863.1899999995</v>
      </c>
      <c r="D116" s="44">
        <f>C116/B116</f>
        <v>7.7219788042341433</v>
      </c>
      <c r="E116" s="35">
        <f>SUM(E117:E125)</f>
        <v>251494.64999999997</v>
      </c>
      <c r="F116" s="66">
        <f>SUM(F117:F125)</f>
        <v>2292513.7099999995</v>
      </c>
      <c r="G116" s="68">
        <f t="shared" si="7"/>
        <v>9.1155565734698527</v>
      </c>
      <c r="H116" s="39">
        <f t="shared" si="8"/>
        <v>118.04689969456506</v>
      </c>
    </row>
    <row r="117" spans="1:9" x14ac:dyDescent="0.2">
      <c r="A117" s="12" t="s">
        <v>120</v>
      </c>
      <c r="B117" s="13">
        <v>24880.769999999946</v>
      </c>
      <c r="C117" s="6">
        <v>285280.94999999984</v>
      </c>
      <c r="D117" s="14">
        <f>C117/B117</f>
        <v>11.465921271729149</v>
      </c>
      <c r="E117" s="34">
        <v>37532.639999999992</v>
      </c>
      <c r="F117" s="6">
        <v>431675.02999999985</v>
      </c>
      <c r="G117" s="83">
        <f t="shared" si="7"/>
        <v>11.501323381462107</v>
      </c>
      <c r="H117" s="40">
        <f t="shared" si="8"/>
        <v>100.3087594000863</v>
      </c>
    </row>
    <row r="118" spans="1:9" x14ac:dyDescent="0.2">
      <c r="A118" s="15" t="s">
        <v>121</v>
      </c>
      <c r="B118" s="16">
        <v>254.70000000000002</v>
      </c>
      <c r="C118" s="7">
        <v>2239.3999999999996</v>
      </c>
      <c r="D118" s="17">
        <f t="shared" ref="D118:D123" si="13">C118/B118</f>
        <v>8.7923046721633273</v>
      </c>
      <c r="E118" s="34">
        <v>305.10000000000008</v>
      </c>
      <c r="F118" s="7">
        <v>2909.5</v>
      </c>
      <c r="G118" s="81">
        <f t="shared" si="7"/>
        <v>9.5362176335627638</v>
      </c>
      <c r="H118" s="40">
        <f t="shared" si="8"/>
        <v>108.46095522320427</v>
      </c>
    </row>
    <row r="119" spans="1:9" x14ac:dyDescent="0.2">
      <c r="A119" s="15" t="s">
        <v>122</v>
      </c>
      <c r="B119" s="16">
        <v>35992.180000000008</v>
      </c>
      <c r="C119" s="7">
        <v>415108.73000000004</v>
      </c>
      <c r="D119" s="17">
        <f t="shared" si="13"/>
        <v>11.533303345337792</v>
      </c>
      <c r="E119" s="34">
        <v>35621.799999999996</v>
      </c>
      <c r="F119" s="7">
        <v>416183.71999999986</v>
      </c>
      <c r="G119" s="81">
        <f t="shared" si="7"/>
        <v>11.683399491322726</v>
      </c>
      <c r="H119" s="40">
        <f t="shared" si="8"/>
        <v>101.30141505421871</v>
      </c>
    </row>
    <row r="120" spans="1:9" x14ac:dyDescent="0.2">
      <c r="A120" s="15" t="s">
        <v>123</v>
      </c>
      <c r="B120" s="16">
        <v>1229.1200000000013</v>
      </c>
      <c r="C120" s="7">
        <v>6150.4699999999975</v>
      </c>
      <c r="D120" s="17">
        <f t="shared" si="13"/>
        <v>5.0039621843269915</v>
      </c>
      <c r="E120" s="34">
        <v>2531.2699999999995</v>
      </c>
      <c r="F120" s="7">
        <v>10421.870000000006</v>
      </c>
      <c r="G120" s="81">
        <f t="shared" si="7"/>
        <v>4.1172494439550142</v>
      </c>
      <c r="H120" s="40">
        <f t="shared" si="8"/>
        <v>82.279787342333094</v>
      </c>
    </row>
    <row r="121" spans="1:9" x14ac:dyDescent="0.2">
      <c r="A121" s="15" t="s">
        <v>124</v>
      </c>
      <c r="B121" s="16">
        <v>61029.880000000005</v>
      </c>
      <c r="C121" s="7">
        <v>103202.67000000016</v>
      </c>
      <c r="D121" s="17">
        <f t="shared" si="13"/>
        <v>1.6910187272201773</v>
      </c>
      <c r="E121" s="34">
        <v>40353.669999999955</v>
      </c>
      <c r="F121" s="7">
        <v>100650.12000000001</v>
      </c>
      <c r="G121" s="81">
        <f t="shared" si="7"/>
        <v>2.4941999079637647</v>
      </c>
      <c r="H121" s="40">
        <f t="shared" si="8"/>
        <v>147.49688266693039</v>
      </c>
    </row>
    <row r="122" spans="1:9" x14ac:dyDescent="0.2">
      <c r="A122" s="15" t="s">
        <v>125</v>
      </c>
      <c r="B122" s="16">
        <v>11136.380000000001</v>
      </c>
      <c r="C122" s="7">
        <v>67313.490000000005</v>
      </c>
      <c r="D122" s="17">
        <f t="shared" si="13"/>
        <v>6.0444677713942951</v>
      </c>
      <c r="E122" s="34">
        <v>11657.999999999978</v>
      </c>
      <c r="F122" s="7">
        <v>74384.519999999859</v>
      </c>
      <c r="G122" s="81">
        <f t="shared" si="7"/>
        <v>6.3805558414822441</v>
      </c>
      <c r="H122" s="40">
        <f t="shared" si="8"/>
        <v>105.56025911294458</v>
      </c>
    </row>
    <row r="123" spans="1:9" x14ac:dyDescent="0.2">
      <c r="A123" s="15" t="s">
        <v>126</v>
      </c>
      <c r="B123" s="16">
        <v>42141.119999999995</v>
      </c>
      <c r="C123" s="7">
        <v>42130.020000000084</v>
      </c>
      <c r="D123" s="17">
        <f t="shared" si="13"/>
        <v>0.99973659931202796</v>
      </c>
      <c r="E123" s="34">
        <v>14072.57</v>
      </c>
      <c r="F123" s="7">
        <v>21511.510000000002</v>
      </c>
      <c r="G123" s="81">
        <f t="shared" si="7"/>
        <v>1.5286127551683881</v>
      </c>
      <c r="H123" s="40">
        <f t="shared" si="8"/>
        <v>152.90154989027189</v>
      </c>
    </row>
    <row r="124" spans="1:9" x14ac:dyDescent="0.2">
      <c r="A124" s="15" t="s">
        <v>127</v>
      </c>
      <c r="B124" s="16">
        <v>0</v>
      </c>
      <c r="C124" s="7">
        <v>0</v>
      </c>
      <c r="D124" s="17">
        <v>0</v>
      </c>
      <c r="E124" s="34">
        <v>71.2</v>
      </c>
      <c r="F124" s="7">
        <v>427.2</v>
      </c>
      <c r="G124" s="81">
        <f t="shared" si="7"/>
        <v>6</v>
      </c>
      <c r="H124" s="40">
        <v>0</v>
      </c>
    </row>
    <row r="125" spans="1:9" ht="13.5" thickBot="1" x14ac:dyDescent="0.25">
      <c r="A125" s="23" t="s">
        <v>128</v>
      </c>
      <c r="B125" s="24">
        <v>94880.650000000009</v>
      </c>
      <c r="C125" s="25">
        <v>1175437.4599999995</v>
      </c>
      <c r="D125" s="20">
        <f>C125/B125</f>
        <v>12.388589875807126</v>
      </c>
      <c r="E125" s="34">
        <v>109348.40000000002</v>
      </c>
      <c r="F125" s="8">
        <v>1234350.24</v>
      </c>
      <c r="G125" s="85">
        <f t="shared" si="7"/>
        <v>11.288233206887341</v>
      </c>
      <c r="H125" s="40">
        <f t="shared" si="8"/>
        <v>91.117982918551533</v>
      </c>
      <c r="I125" s="74"/>
    </row>
    <row r="126" spans="1:9" ht="13.5" thickBot="1" x14ac:dyDescent="0.25">
      <c r="A126" s="21" t="s">
        <v>129</v>
      </c>
      <c r="B126" s="22">
        <f>SUM(B127:B133)</f>
        <v>173913.7</v>
      </c>
      <c r="C126" s="22">
        <f>SUM(C127:C133)</f>
        <v>543285.46000000008</v>
      </c>
      <c r="D126" s="44">
        <f>C126/B126</f>
        <v>3.1238796023545015</v>
      </c>
      <c r="E126" s="35">
        <f>SUM(E127:E133)</f>
        <v>135556.25000000003</v>
      </c>
      <c r="F126" s="66">
        <f>SUM(F127:F133)</f>
        <v>410008.49000000005</v>
      </c>
      <c r="G126" s="86">
        <f t="shared" si="7"/>
        <v>3.0246373000138318</v>
      </c>
      <c r="H126" s="77">
        <f t="shared" si="8"/>
        <v>96.823107322514304</v>
      </c>
    </row>
    <row r="127" spans="1:9" x14ac:dyDescent="0.2">
      <c r="A127" s="53" t="s">
        <v>130</v>
      </c>
      <c r="B127" s="27">
        <v>171946.3</v>
      </c>
      <c r="C127" s="28">
        <v>537199.3600000001</v>
      </c>
      <c r="D127" s="29">
        <f t="shared" ref="D127:D130" si="14">C127/B127</f>
        <v>3.1242275059131841</v>
      </c>
      <c r="E127" s="36">
        <v>132283.65</v>
      </c>
      <c r="F127" s="28">
        <v>394507.43000000005</v>
      </c>
      <c r="G127" s="80">
        <f t="shared" si="7"/>
        <v>2.9822841295957594</v>
      </c>
      <c r="H127" s="60">
        <f t="shared" si="8"/>
        <v>95.456688859925521</v>
      </c>
    </row>
    <row r="128" spans="1:9" x14ac:dyDescent="0.2">
      <c r="A128" s="54" t="s">
        <v>131</v>
      </c>
      <c r="B128" s="16">
        <v>11</v>
      </c>
      <c r="C128" s="7">
        <v>50</v>
      </c>
      <c r="D128" s="17">
        <f t="shared" si="14"/>
        <v>4.5454545454545459</v>
      </c>
      <c r="E128" s="34">
        <v>2599</v>
      </c>
      <c r="F128" s="7">
        <v>10353.5</v>
      </c>
      <c r="G128" s="81">
        <f t="shared" si="7"/>
        <v>3.9836475567525973</v>
      </c>
      <c r="H128" s="40">
        <f t="shared" si="8"/>
        <v>87.640246248557133</v>
      </c>
    </row>
    <row r="129" spans="1:8" x14ac:dyDescent="0.2">
      <c r="A129" s="54" t="s">
        <v>132</v>
      </c>
      <c r="B129" s="16">
        <v>0</v>
      </c>
      <c r="C129" s="7">
        <v>0</v>
      </c>
      <c r="D129" s="17">
        <v>0</v>
      </c>
      <c r="E129" s="42">
        <v>14.699999999999998</v>
      </c>
      <c r="F129" s="7">
        <v>1470</v>
      </c>
      <c r="G129" s="81">
        <f t="shared" si="7"/>
        <v>100.00000000000001</v>
      </c>
      <c r="H129" s="40">
        <v>0</v>
      </c>
    </row>
    <row r="130" spans="1:8" x14ac:dyDescent="0.2">
      <c r="A130" s="54" t="s">
        <v>133</v>
      </c>
      <c r="B130" s="16">
        <v>118.69999999999997</v>
      </c>
      <c r="C130" s="7">
        <v>388.38</v>
      </c>
      <c r="D130" s="17">
        <f t="shared" si="14"/>
        <v>3.2719460825610791</v>
      </c>
      <c r="E130" s="42">
        <v>135.70000000000002</v>
      </c>
      <c r="F130" s="7">
        <v>221.57</v>
      </c>
      <c r="G130" s="81">
        <f t="shared" si="7"/>
        <v>1.6327929255711124</v>
      </c>
      <c r="H130" s="40">
        <f t="shared" si="8"/>
        <v>49.902806597994491</v>
      </c>
    </row>
    <row r="131" spans="1:8" x14ac:dyDescent="0.2">
      <c r="A131" s="54" t="s">
        <v>134</v>
      </c>
      <c r="B131" s="19">
        <v>0</v>
      </c>
      <c r="C131" s="8">
        <v>0</v>
      </c>
      <c r="D131" s="20">
        <v>0</v>
      </c>
      <c r="E131" s="42">
        <v>20.599999999999998</v>
      </c>
      <c r="F131" s="7">
        <v>2060</v>
      </c>
      <c r="G131" s="81">
        <f t="shared" si="7"/>
        <v>100.00000000000001</v>
      </c>
      <c r="H131" s="43">
        <v>0</v>
      </c>
    </row>
    <row r="132" spans="1:8" x14ac:dyDescent="0.2">
      <c r="A132" s="55" t="s">
        <v>135</v>
      </c>
      <c r="B132" s="19">
        <v>1837.7</v>
      </c>
      <c r="C132" s="8">
        <v>5647.72</v>
      </c>
      <c r="D132" s="20">
        <f>C132/B132</f>
        <v>3.0732546117429398</v>
      </c>
      <c r="E132" s="52">
        <v>496.6</v>
      </c>
      <c r="F132" s="7">
        <v>1347.99</v>
      </c>
      <c r="G132" s="84">
        <f t="shared" si="7"/>
        <v>2.7144381796214256</v>
      </c>
      <c r="H132" s="41">
        <f t="shared" si="8"/>
        <v>88.324545882060264</v>
      </c>
    </row>
    <row r="133" spans="1:8" ht="13.5" thickBot="1" x14ac:dyDescent="0.25">
      <c r="A133" s="87" t="s">
        <v>136</v>
      </c>
      <c r="B133" s="88">
        <v>0</v>
      </c>
      <c r="C133" s="89">
        <v>0</v>
      </c>
      <c r="D133" s="90">
        <v>0</v>
      </c>
      <c r="E133" s="67">
        <v>6</v>
      </c>
      <c r="F133" s="25">
        <v>48</v>
      </c>
      <c r="G133" s="85">
        <f>F133/E133</f>
        <v>8</v>
      </c>
      <c r="H133" s="91">
        <v>0</v>
      </c>
    </row>
    <row r="134" spans="1:8" ht="15" x14ac:dyDescent="0.25">
      <c r="A134" s="92"/>
      <c r="B134" s="9"/>
      <c r="C134" s="9"/>
      <c r="D134" s="26"/>
      <c r="E134" s="1"/>
      <c r="F134" s="1"/>
      <c r="G134" s="33"/>
      <c r="H134" s="33"/>
    </row>
    <row r="135" spans="1:8" x14ac:dyDescent="0.2">
      <c r="A135" s="50"/>
      <c r="B135" s="50"/>
      <c r="C135" s="50"/>
      <c r="D135" s="50"/>
      <c r="E135" s="50"/>
      <c r="F135" s="50"/>
      <c r="G135" s="50"/>
      <c r="H135" s="50"/>
    </row>
    <row r="137" spans="1:8" x14ac:dyDescent="0.2">
      <c r="B137" s="106"/>
      <c r="C137" s="106"/>
      <c r="D137" s="106"/>
    </row>
  </sheetData>
  <mergeCells count="3">
    <mergeCell ref="B9:D9"/>
    <mergeCell ref="E9:G9"/>
    <mergeCell ref="H9:H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5. prodaja mor.org.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Mirta Novak</cp:lastModifiedBy>
  <dcterms:created xsi:type="dcterms:W3CDTF">2025-12-18T09:52:57Z</dcterms:created>
  <dcterms:modified xsi:type="dcterms:W3CDTF">2025-12-18T13:29:48Z</dcterms:modified>
</cp:coreProperties>
</file>