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D886EC45-ABBE-461A-9F24-4FA0553BB55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5. prodaja morskih organiza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D137" i="1"/>
  <c r="G136" i="1"/>
  <c r="G135" i="1"/>
  <c r="H134" i="1"/>
  <c r="G134" i="1"/>
  <c r="D134" i="1"/>
  <c r="G133" i="1"/>
  <c r="G132" i="1"/>
  <c r="H132" i="1" s="1"/>
  <c r="D132" i="1"/>
  <c r="H131" i="1"/>
  <c r="G131" i="1"/>
  <c r="D131" i="1"/>
  <c r="G130" i="1"/>
  <c r="H130" i="1" s="1"/>
  <c r="D130" i="1"/>
  <c r="F129" i="1"/>
  <c r="G129" i="1" s="1"/>
  <c r="E129" i="1"/>
  <c r="C129" i="1"/>
  <c r="D129" i="1" s="1"/>
  <c r="B129" i="1"/>
  <c r="G128" i="1"/>
  <c r="H128" i="1" s="1"/>
  <c r="D128" i="1"/>
  <c r="G127" i="1"/>
  <c r="H126" i="1"/>
  <c r="G126" i="1"/>
  <c r="D126" i="1"/>
  <c r="G125" i="1"/>
  <c r="H125" i="1" s="1"/>
  <c r="D125" i="1"/>
  <c r="G124" i="1"/>
  <c r="H124" i="1" s="1"/>
  <c r="D124" i="1"/>
  <c r="G123" i="1"/>
  <c r="H123" i="1" s="1"/>
  <c r="D123" i="1"/>
  <c r="H122" i="1"/>
  <c r="G122" i="1"/>
  <c r="D122" i="1"/>
  <c r="G121" i="1"/>
  <c r="H121" i="1" s="1"/>
  <c r="D121" i="1"/>
  <c r="G120" i="1"/>
  <c r="D120" i="1"/>
  <c r="H120" i="1" s="1"/>
  <c r="F119" i="1"/>
  <c r="E119" i="1"/>
  <c r="G119" i="1" s="1"/>
  <c r="C119" i="1"/>
  <c r="D119" i="1" s="1"/>
  <c r="B119" i="1"/>
  <c r="G118" i="1"/>
  <c r="D118" i="1"/>
  <c r="H118" i="1" s="1"/>
  <c r="G117" i="1"/>
  <c r="H117" i="1" s="1"/>
  <c r="D117" i="1"/>
  <c r="G116" i="1"/>
  <c r="D116" i="1"/>
  <c r="H116" i="1" s="1"/>
  <c r="G115" i="1"/>
  <c r="H115" i="1" s="1"/>
  <c r="D115" i="1"/>
  <c r="G114" i="1"/>
  <c r="D114" i="1"/>
  <c r="H114" i="1" s="1"/>
  <c r="G113" i="1"/>
  <c r="H113" i="1" s="1"/>
  <c r="D113" i="1"/>
  <c r="G112" i="1"/>
  <c r="D112" i="1"/>
  <c r="H112" i="1" s="1"/>
  <c r="G111" i="1"/>
  <c r="H111" i="1" s="1"/>
  <c r="D111" i="1"/>
  <c r="G110" i="1"/>
  <c r="D110" i="1"/>
  <c r="H110" i="1" s="1"/>
  <c r="G109" i="1"/>
  <c r="H109" i="1" s="1"/>
  <c r="D109" i="1"/>
  <c r="F108" i="1"/>
  <c r="G108" i="1" s="1"/>
  <c r="H108" i="1" s="1"/>
  <c r="E108" i="1"/>
  <c r="C108" i="1"/>
  <c r="D108" i="1" s="1"/>
  <c r="B108" i="1"/>
  <c r="G107" i="1"/>
  <c r="G106" i="1"/>
  <c r="H106" i="1" s="1"/>
  <c r="D106" i="1"/>
  <c r="G105" i="1"/>
  <c r="H105" i="1" s="1"/>
  <c r="D105" i="1"/>
  <c r="H104" i="1"/>
  <c r="G104" i="1"/>
  <c r="D104" i="1"/>
  <c r="G103" i="1"/>
  <c r="H103" i="1" s="1"/>
  <c r="D103" i="1"/>
  <c r="G102" i="1"/>
  <c r="H102" i="1" s="1"/>
  <c r="D102" i="1"/>
  <c r="G101" i="1"/>
  <c r="H101" i="1" s="1"/>
  <c r="D101" i="1"/>
  <c r="H100" i="1"/>
  <c r="G100" i="1"/>
  <c r="D100" i="1"/>
  <c r="G99" i="1"/>
  <c r="H99" i="1" s="1"/>
  <c r="D99" i="1"/>
  <c r="G98" i="1"/>
  <c r="H98" i="1" s="1"/>
  <c r="D98" i="1"/>
  <c r="F97" i="1"/>
  <c r="G97" i="1" s="1"/>
  <c r="E97" i="1"/>
  <c r="E11" i="1" s="1"/>
  <c r="C97" i="1"/>
  <c r="D97" i="1" s="1"/>
  <c r="B97" i="1"/>
  <c r="G96" i="1"/>
  <c r="D96" i="1"/>
  <c r="H96" i="1" s="1"/>
  <c r="G95" i="1"/>
  <c r="H95" i="1" s="1"/>
  <c r="D95" i="1"/>
  <c r="G94" i="1"/>
  <c r="H94" i="1" s="1"/>
  <c r="D94" i="1"/>
  <c r="G93" i="1"/>
  <c r="H93" i="1" s="1"/>
  <c r="D93" i="1"/>
  <c r="G92" i="1"/>
  <c r="D92" i="1"/>
  <c r="H92" i="1" s="1"/>
  <c r="G91" i="1"/>
  <c r="H91" i="1" s="1"/>
  <c r="D91" i="1"/>
  <c r="G90" i="1"/>
  <c r="H90" i="1" s="1"/>
  <c r="D90" i="1"/>
  <c r="G89" i="1"/>
  <c r="H89" i="1" s="1"/>
  <c r="D89" i="1"/>
  <c r="F88" i="1"/>
  <c r="G88" i="1" s="1"/>
  <c r="H88" i="1" s="1"/>
  <c r="E88" i="1"/>
  <c r="C88" i="1"/>
  <c r="B88" i="1"/>
  <c r="D88" i="1" s="1"/>
  <c r="G87" i="1"/>
  <c r="H87" i="1" s="1"/>
  <c r="D87" i="1"/>
  <c r="G86" i="1"/>
  <c r="H86" i="1" s="1"/>
  <c r="D86" i="1"/>
  <c r="G85" i="1"/>
  <c r="H85" i="1" s="1"/>
  <c r="D85" i="1"/>
  <c r="G84" i="1"/>
  <c r="D84" i="1"/>
  <c r="H84" i="1" s="1"/>
  <c r="G83" i="1"/>
  <c r="H83" i="1" s="1"/>
  <c r="D83" i="1"/>
  <c r="G82" i="1"/>
  <c r="H82" i="1" s="1"/>
  <c r="D82" i="1"/>
  <c r="G81" i="1"/>
  <c r="H81" i="1" s="1"/>
  <c r="D81" i="1"/>
  <c r="F80" i="1"/>
  <c r="G80" i="1" s="1"/>
  <c r="H80" i="1" s="1"/>
  <c r="E80" i="1"/>
  <c r="D80" i="1"/>
  <c r="C80" i="1"/>
  <c r="B80" i="1"/>
  <c r="G79" i="1"/>
  <c r="H79" i="1" s="1"/>
  <c r="D79" i="1"/>
  <c r="G78" i="1"/>
  <c r="H78" i="1" s="1"/>
  <c r="D78" i="1"/>
  <c r="G77" i="1"/>
  <c r="H77" i="1" s="1"/>
  <c r="D77" i="1"/>
  <c r="H76" i="1"/>
  <c r="G76" i="1"/>
  <c r="D76" i="1"/>
  <c r="G75" i="1"/>
  <c r="H75" i="1" s="1"/>
  <c r="D75" i="1"/>
  <c r="G74" i="1"/>
  <c r="H74" i="1" s="1"/>
  <c r="D74" i="1"/>
  <c r="G73" i="1"/>
  <c r="H73" i="1" s="1"/>
  <c r="D73" i="1"/>
  <c r="H72" i="1"/>
  <c r="G72" i="1"/>
  <c r="D72" i="1"/>
  <c r="D71" i="1"/>
  <c r="H71" i="1" s="1"/>
  <c r="F70" i="1"/>
  <c r="G70" i="1" s="1"/>
  <c r="H70" i="1" s="1"/>
  <c r="E70" i="1"/>
  <c r="C70" i="1"/>
  <c r="D70" i="1" s="1"/>
  <c r="B70" i="1"/>
  <c r="H69" i="1"/>
  <c r="G69" i="1"/>
  <c r="D69" i="1"/>
  <c r="G68" i="1"/>
  <c r="H68" i="1" s="1"/>
  <c r="D68" i="1"/>
  <c r="G67" i="1"/>
  <c r="H67" i="1" s="1"/>
  <c r="D67" i="1"/>
  <c r="G66" i="1"/>
  <c r="H66" i="1" s="1"/>
  <c r="D66" i="1"/>
  <c r="H65" i="1"/>
  <c r="G65" i="1"/>
  <c r="D65" i="1"/>
  <c r="G64" i="1"/>
  <c r="H64" i="1" s="1"/>
  <c r="D64" i="1"/>
  <c r="G63" i="1"/>
  <c r="H63" i="1" s="1"/>
  <c r="D63" i="1"/>
  <c r="G62" i="1"/>
  <c r="H62" i="1" s="1"/>
  <c r="D62" i="1"/>
  <c r="H61" i="1"/>
  <c r="G61" i="1"/>
  <c r="D61" i="1"/>
  <c r="G60" i="1"/>
  <c r="H60" i="1" s="1"/>
  <c r="D60" i="1"/>
  <c r="G59" i="1"/>
  <c r="H59" i="1" s="1"/>
  <c r="D59" i="1"/>
  <c r="G58" i="1"/>
  <c r="H58" i="1" s="1"/>
  <c r="D58" i="1"/>
  <c r="H57" i="1"/>
  <c r="G57" i="1"/>
  <c r="D57" i="1"/>
  <c r="G56" i="1"/>
  <c r="H56" i="1" s="1"/>
  <c r="D56" i="1"/>
  <c r="G55" i="1"/>
  <c r="H55" i="1" s="1"/>
  <c r="D55" i="1"/>
  <c r="G54" i="1"/>
  <c r="H54" i="1" s="1"/>
  <c r="D54" i="1"/>
  <c r="H53" i="1"/>
  <c r="G53" i="1"/>
  <c r="D53" i="1"/>
  <c r="G52" i="1"/>
  <c r="H52" i="1" s="1"/>
  <c r="D52" i="1"/>
  <c r="G51" i="1"/>
  <c r="H51" i="1" s="1"/>
  <c r="D51" i="1"/>
  <c r="G50" i="1"/>
  <c r="H50" i="1" s="1"/>
  <c r="D50" i="1"/>
  <c r="H49" i="1"/>
  <c r="G49" i="1"/>
  <c r="D49" i="1"/>
  <c r="G48" i="1"/>
  <c r="H48" i="1" s="1"/>
  <c r="D48" i="1"/>
  <c r="G47" i="1"/>
  <c r="H47" i="1" s="1"/>
  <c r="D47" i="1"/>
  <c r="G46" i="1"/>
  <c r="H46" i="1" s="1"/>
  <c r="D46" i="1"/>
  <c r="H45" i="1"/>
  <c r="G45" i="1"/>
  <c r="D45" i="1"/>
  <c r="G44" i="1"/>
  <c r="H44" i="1" s="1"/>
  <c r="D44" i="1"/>
  <c r="G43" i="1"/>
  <c r="H43" i="1" s="1"/>
  <c r="D43" i="1"/>
  <c r="G42" i="1"/>
  <c r="H42" i="1" s="1"/>
  <c r="D42" i="1"/>
  <c r="H41" i="1"/>
  <c r="G41" i="1"/>
  <c r="D41" i="1"/>
  <c r="G40" i="1"/>
  <c r="H40" i="1" s="1"/>
  <c r="D40" i="1"/>
  <c r="G39" i="1"/>
  <c r="H39" i="1" s="1"/>
  <c r="D39" i="1"/>
  <c r="G38" i="1"/>
  <c r="H38" i="1" s="1"/>
  <c r="D38" i="1"/>
  <c r="H37" i="1"/>
  <c r="G37" i="1"/>
  <c r="D37" i="1"/>
  <c r="G36" i="1"/>
  <c r="H36" i="1" s="1"/>
  <c r="D36" i="1"/>
  <c r="G35" i="1"/>
  <c r="H35" i="1" s="1"/>
  <c r="D35" i="1"/>
  <c r="G34" i="1"/>
  <c r="H34" i="1" s="1"/>
  <c r="D34" i="1"/>
  <c r="H33" i="1"/>
  <c r="G33" i="1"/>
  <c r="D33" i="1"/>
  <c r="G32" i="1"/>
  <c r="H32" i="1" s="1"/>
  <c r="D32" i="1"/>
  <c r="G31" i="1"/>
  <c r="H31" i="1" s="1"/>
  <c r="D31" i="1"/>
  <c r="G30" i="1"/>
  <c r="H30" i="1" s="1"/>
  <c r="D30" i="1"/>
  <c r="H29" i="1"/>
  <c r="G29" i="1"/>
  <c r="D29" i="1"/>
  <c r="G28" i="1"/>
  <c r="H28" i="1" s="1"/>
  <c r="D28" i="1"/>
  <c r="G27" i="1"/>
  <c r="G26" i="1"/>
  <c r="H26" i="1" s="1"/>
  <c r="D26" i="1"/>
  <c r="G25" i="1"/>
  <c r="H25" i="1" s="1"/>
  <c r="D25" i="1"/>
  <c r="H24" i="1"/>
  <c r="G24" i="1"/>
  <c r="D24" i="1"/>
  <c r="G23" i="1"/>
  <c r="H23" i="1" s="1"/>
  <c r="D23" i="1"/>
  <c r="G22" i="1"/>
  <c r="H22" i="1" s="1"/>
  <c r="D22" i="1"/>
  <c r="G21" i="1"/>
  <c r="H21" i="1" s="1"/>
  <c r="D21" i="1"/>
  <c r="H20" i="1"/>
  <c r="G20" i="1"/>
  <c r="D20" i="1"/>
  <c r="G19" i="1"/>
  <c r="H19" i="1" s="1"/>
  <c r="D19" i="1"/>
  <c r="G18" i="1"/>
  <c r="H18" i="1" s="1"/>
  <c r="D18" i="1"/>
  <c r="G17" i="1"/>
  <c r="H17" i="1" s="1"/>
  <c r="D17" i="1"/>
  <c r="H16" i="1"/>
  <c r="G16" i="1"/>
  <c r="D16" i="1"/>
  <c r="G15" i="1"/>
  <c r="H15" i="1" s="1"/>
  <c r="D15" i="1"/>
  <c r="G14" i="1"/>
  <c r="H14" i="1" s="1"/>
  <c r="D14" i="1"/>
  <c r="G13" i="1"/>
  <c r="H13" i="1" s="1"/>
  <c r="D13" i="1"/>
  <c r="F12" i="1"/>
  <c r="G12" i="1" s="1"/>
  <c r="H12" i="1" s="1"/>
  <c r="E12" i="1"/>
  <c r="C12" i="1"/>
  <c r="D12" i="1" s="1"/>
  <c r="B12" i="1"/>
  <c r="B11" i="1" s="1"/>
  <c r="H97" i="1" l="1"/>
  <c r="H119" i="1"/>
  <c r="H129" i="1"/>
  <c r="C11" i="1"/>
  <c r="D11" i="1" s="1"/>
  <c r="F11" i="1"/>
  <c r="G11" i="1" s="1"/>
  <c r="H11" i="1" l="1"/>
</calcChain>
</file>

<file path=xl/sharedStrings.xml><?xml version="1.0" encoding="utf-8"?>
<sst xmlns="http://schemas.openxmlformats.org/spreadsheetml/2006/main" count="143" uniqueCount="140">
  <si>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</si>
  <si>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</si>
  <si>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</si>
  <si>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</si>
  <si>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</si>
  <si>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</si>
  <si>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>5. PRODAJA MORSKIH ORGANIZAMA</t>
  </si>
  <si>
    <t>2023.</t>
  </si>
  <si>
    <t>2024.</t>
  </si>
  <si>
    <t>Indeksi, prosječne cijene 2024/2023</t>
  </si>
  <si>
    <t>Morski organizam</t>
  </si>
  <si>
    <t>Prva prodaja (kg)</t>
  </si>
  <si>
    <t>Vrijednost prve prodaje (€)</t>
  </si>
  <si>
    <t>Prosječna cijena €/kg</t>
  </si>
  <si>
    <t>UKUPNO</t>
  </si>
  <si>
    <t>BIJELA RIBA</t>
  </si>
  <si>
    <t>ARBUN</t>
  </si>
  <si>
    <t>BATOGLAVAC (DIVLJI ARBUN)</t>
  </si>
  <si>
    <t>BEŽMEK</t>
  </si>
  <si>
    <t>BUKVA</t>
  </si>
  <si>
    <t>CIPLI</t>
  </si>
  <si>
    <t>FRATAR</t>
  </si>
  <si>
    <t>GAVUN</t>
  </si>
  <si>
    <t>GAVUN OLIGA</t>
  </si>
  <si>
    <t>GIRA OBLICA; MANULA</t>
  </si>
  <si>
    <t>GIRA OŠTRULJA</t>
  </si>
  <si>
    <t>GRDOBINE</t>
  </si>
  <si>
    <t>HAMA</t>
  </si>
  <si>
    <t>IVERCI</t>
  </si>
  <si>
    <t>JEGULJA</t>
  </si>
  <si>
    <t>KALIFORNIJSKA PASTRVA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</si>
  <si>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</si>
  <si>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</si>
  <si>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</si>
  <si>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</si>
  <si>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</si>
  <si>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</si>
  <si>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</si>
  <si>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</si>
  <si>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</si>
  <si>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LIST; ŠVOJA</t>
  </si>
  <si>
    <t>LUBIN</t>
  </si>
  <si>
    <t>LUMBRAK - HINCI</t>
  </si>
  <si>
    <t>MODRAŠ</t>
  </si>
  <si>
    <t>MURINA</t>
  </si>
  <si>
    <t>OKAN</t>
  </si>
  <si>
    <t>OSLIĆ</t>
  </si>
  <si>
    <t>OSTALO</t>
  </si>
  <si>
    <t>OVČICA</t>
  </si>
  <si>
    <t>PAGAR</t>
  </si>
  <si>
    <t>PATARAČE</t>
  </si>
  <si>
    <t>PAUCI</t>
  </si>
  <si>
    <t>PIC</t>
  </si>
  <si>
    <t>PIRKA</t>
  </si>
  <si>
    <t>PIŠMOLJ</t>
  </si>
  <si>
    <t>REPAŠ ZMIJIČNJAK (MAČ)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</si>
  <si>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</si>
  <si>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</si>
  <si>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</si>
  <si>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</si>
  <si>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</si>
  <si>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</si>
  <si>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</si>
  <si>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</si>
  <si>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</si>
  <si>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</si>
  <si>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</si>
  <si>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</si>
  <si>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</si>
  <si>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</si>
  <si>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</si>
  <si>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</si>
  <si>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</si>
  <si>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GLAVONOŠCI</t>
  </si>
  <si>
    <t>GLAVONOŠCI OSTALI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</si>
  <si>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</si>
  <si>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</si>
  <si>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</si>
  <si>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</si>
  <si>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</si>
  <si>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</si>
  <si>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</si>
  <si>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</si>
  <si>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</si>
  <si>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DRHTULJA ŠARULJA</t>
  </si>
  <si>
    <t>GOLUB</t>
  </si>
  <si>
    <t>MAČKE</t>
  </si>
  <si>
    <t>PAS - OSTALE VRSTE</t>
  </si>
  <si>
    <t>PAS KOSTELJ</t>
  </si>
  <si>
    <t>PAS MEKUŠ</t>
  </si>
  <si>
    <t>RAŽE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</si>
  <si>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</si>
  <si>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</si>
  <si>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</si>
  <si>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</si>
  <si>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</si>
  <si>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</si>
  <si>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</si>
  <si>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</si>
  <si>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</si>
  <si>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RAKOVI</t>
  </si>
  <si>
    <t>HLAP</t>
  </si>
  <si>
    <t>JASTOG</t>
  </si>
  <si>
    <t>KANOĆA</t>
  </si>
  <si>
    <t>KOZICA</t>
  </si>
  <si>
    <t>PLAVI RAK</t>
  </si>
  <si>
    <t>RAKOVI OSTALI</t>
  </si>
  <si>
    <t>RAKOVICA</t>
  </si>
  <si>
    <t>ŠKAMP</t>
  </si>
  <si>
    <t>TIGRASTA KOZICA</t>
  </si>
  <si>
    <t>ŠKOLJKAŠI</t>
  </si>
  <si>
    <t>DAGNJA</t>
  </si>
  <si>
    <t>JAKOVLJEVA KAPICA</t>
  </si>
  <si>
    <t>KAMENICA</t>
  </si>
  <si>
    <t>KAPICE</t>
  </si>
  <si>
    <t>KUĆICA</t>
  </si>
  <si>
    <t>KUNJKA</t>
  </si>
  <si>
    <t>MALA KAPICA</t>
  </si>
  <si>
    <t>PRNJAVICA</t>
  </si>
  <si>
    <t>RUMENKA</t>
  </si>
  <si>
    <t>ŠKOLJKAŠI OSTALI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</si>
  <si>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</si>
  <si>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</si>
  <si>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</si>
  <si>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</si>
  <si>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</si>
  <si>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</si>
  <si>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</si>
  <si>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</si>
  <si>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TUNA ALBAKORE</t>
  </si>
  <si>
    <t>TUNA PLAVOPERAJNA</t>
  </si>
  <si>
    <t>OSTALI ORGANIZMI</t>
  </si>
  <si>
    <t>JEŽINAC HRIDINSKI</t>
  </si>
  <si>
    <t>JEŽINCI</t>
  </si>
  <si>
    <t>MORSKA JAJA</t>
  </si>
  <si>
    <t>MORSKI CRVI</t>
  </si>
  <si>
    <t>PUŽEVI OSTALI</t>
  </si>
  <si>
    <t>TRP OBIČNI</t>
  </si>
  <si>
    <t>VELIKI MORSKI CRVI</t>
  </si>
  <si>
    <t>VOLCI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</si>
</sst>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0" borderId="0" xfId="1" applyFont="1"/>
    <xf numFmtId="0" fontId="1" fillId="0" borderId="0" xfId="1"/>
    <xf numFmtId="2" fontId="1" fillId="0" borderId="0" xfId="1" applyNumberFormat="1"/>
    <xf numFmtId="0" fontId="3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2" borderId="3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2" fontId="7" fillId="3" borderId="11" xfId="1" applyNumberFormat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4" fontId="7" fillId="4" borderId="9" xfId="1" applyNumberFormat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horizontal="center"/>
    </xf>
    <xf numFmtId="2" fontId="7" fillId="5" borderId="13" xfId="1" applyNumberFormat="1" applyFont="1" applyFill="1" applyBorder="1" applyAlignment="1">
      <alignment horizontal="center"/>
    </xf>
    <xf numFmtId="0" fontId="7" fillId="6" borderId="14" xfId="1" applyFont="1" applyFill="1" applyBorder="1" applyAlignment="1">
      <alignment horizontal="center"/>
    </xf>
    <xf numFmtId="3" fontId="7" fillId="6" borderId="15" xfId="1" applyNumberFormat="1" applyFont="1" applyFill="1" applyBorder="1" applyAlignment="1">
      <alignment horizontal="center"/>
    </xf>
    <xf numFmtId="4" fontId="7" fillId="6" borderId="15" xfId="1" applyNumberFormat="1" applyFont="1" applyFill="1" applyBorder="1" applyAlignment="1">
      <alignment horizontal="center"/>
    </xf>
    <xf numFmtId="3" fontId="7" fillId="6" borderId="14" xfId="1" applyNumberFormat="1" applyFont="1" applyFill="1" applyBorder="1" applyAlignment="1">
      <alignment horizontal="center"/>
    </xf>
    <xf numFmtId="2" fontId="7" fillId="6" borderId="13" xfId="0" applyNumberFormat="1" applyFont="1" applyFill="1" applyBorder="1" applyAlignment="1">
      <alignment horizontal="center"/>
    </xf>
    <xf numFmtId="2" fontId="7" fillId="6" borderId="13" xfId="1" applyNumberFormat="1" applyFont="1" applyFill="1" applyBorder="1" applyAlignment="1">
      <alignment horizontal="center"/>
    </xf>
    <xf numFmtId="0" fontId="3" fillId="0" borderId="16" xfId="1" applyFont="1" applyBorder="1"/>
    <xf numFmtId="3" fontId="3" fillId="0" borderId="17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4" fontId="3" fillId="0" borderId="18" xfId="1" applyNumberFormat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1" applyNumberFormat="1" applyFont="1" applyBorder="1" applyAlignment="1">
      <alignment horizontal="center"/>
    </xf>
    <xf numFmtId="0" fontId="3" fillId="0" borderId="21" xfId="1" applyFont="1" applyBorder="1"/>
    <xf numFmtId="3" fontId="3" fillId="0" borderId="22" xfId="1" applyNumberFormat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4" fontId="3" fillId="0" borderId="24" xfId="1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0" fontId="3" fillId="0" borderId="26" xfId="1" applyFont="1" applyBorder="1"/>
    <xf numFmtId="3" fontId="3" fillId="0" borderId="27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0" fontId="7" fillId="6" borderId="8" xfId="1" applyFont="1" applyFill="1" applyBorder="1" applyAlignment="1">
      <alignment horizontal="center"/>
    </xf>
    <xf numFmtId="3" fontId="7" fillId="6" borderId="9" xfId="1" applyNumberFormat="1" applyFont="1" applyFill="1" applyBorder="1" applyAlignment="1">
      <alignment horizontal="center"/>
    </xf>
    <xf numFmtId="3" fontId="7" fillId="6" borderId="8" xfId="1" applyNumberFormat="1" applyFont="1" applyFill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4" fontId="7" fillId="6" borderId="13" xfId="1" applyNumberFormat="1" applyFont="1" applyFill="1" applyBorder="1" applyAlignment="1">
      <alignment horizontal="center"/>
    </xf>
    <xf numFmtId="0" fontId="3" fillId="0" borderId="30" xfId="1" applyFont="1" applyBorder="1"/>
    <xf numFmtId="3" fontId="3" fillId="0" borderId="31" xfId="1" applyNumberFormat="1" applyFont="1" applyBorder="1" applyAlignment="1">
      <alignment horizontal="center"/>
    </xf>
    <xf numFmtId="3" fontId="3" fillId="0" borderId="32" xfId="1" applyNumberFormat="1" applyFont="1" applyBorder="1" applyAlignment="1">
      <alignment horizontal="center"/>
    </xf>
    <xf numFmtId="0" fontId="3" fillId="0" borderId="33" xfId="1" applyFont="1" applyBorder="1"/>
    <xf numFmtId="3" fontId="3" fillId="0" borderId="34" xfId="1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3" fillId="0" borderId="36" xfId="1" applyFont="1" applyBorder="1"/>
    <xf numFmtId="3" fontId="3" fillId="0" borderId="37" xfId="1" applyNumberFormat="1" applyFont="1" applyBorder="1" applyAlignment="1">
      <alignment horizontal="center"/>
    </xf>
    <xf numFmtId="3" fontId="3" fillId="0" borderId="38" xfId="1" applyNumberFormat="1" applyFont="1" applyBorder="1" applyAlignment="1">
      <alignment horizontal="center"/>
    </xf>
    <xf numFmtId="4" fontId="3" fillId="0" borderId="39" xfId="1" applyNumberFormat="1" applyFont="1" applyBorder="1" applyAlignment="1">
      <alignment horizontal="center"/>
    </xf>
    <xf numFmtId="3" fontId="3" fillId="0" borderId="36" xfId="1" applyNumberFormat="1" applyFont="1" applyBorder="1" applyAlignment="1">
      <alignment horizontal="center"/>
    </xf>
    <xf numFmtId="3" fontId="3" fillId="0" borderId="40" xfId="1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3" fontId="3" fillId="0" borderId="21" xfId="1" applyNumberFormat="1" applyFont="1" applyBorder="1" applyAlignment="1">
      <alignment horizontal="center"/>
    </xf>
    <xf numFmtId="3" fontId="3" fillId="0" borderId="25" xfId="1" applyNumberFormat="1" applyFont="1" applyBorder="1" applyAlignment="1">
      <alignment horizontal="center"/>
    </xf>
    <xf numFmtId="2" fontId="3" fillId="0" borderId="19" xfId="1" applyNumberFormat="1" applyFont="1" applyBorder="1" applyAlignment="1">
      <alignment horizontal="center"/>
    </xf>
    <xf numFmtId="2" fontId="3" fillId="0" borderId="25" xfId="1" applyNumberFormat="1" applyFont="1" applyBorder="1" applyAlignment="1">
      <alignment horizontal="center"/>
    </xf>
    <xf numFmtId="4" fontId="3" fillId="0" borderId="41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2" fontId="7" fillId="2" borderId="7" xfId="1" applyNumberFormat="1" applyFont="1" applyFill="1" applyBorder="1" applyAlignment="1">
      <alignment horizontal="center" vertical="center" wrapText="1"/>
    </xf>
    <xf numFmtId="2" fontId="2" fillId="2" borderId="12" xfId="1" applyNumberFormat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8F71D5B9-9369-4637-81C0-C3AEACC08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abSelected="1" workbookViewId="0"/>
  </sheetViews>
  <sheetFormatPr defaultRowHeight="15" x14ac:dyDescent="0.25"/>
  <cols>
    <col min="1" max="1" width="44.140625" customWidth="1"/>
    <col min="2" max="2" width="12.140625" customWidth="1"/>
    <col min="3" max="3" width="14.5703125" customWidth="1"/>
    <col min="4" max="4" width="12" customWidth="1"/>
    <col min="5" max="5" width="12.85546875" customWidth="1"/>
    <col min="6" max="6" width="14.7109375" customWidth="1"/>
    <col min="7" max="7" width="10.85546875" customWidth="1"/>
    <col min="8" max="8" width="16.5703125" customWidth="1"/>
  </cols>
  <sheetData>
    <row r="1" spans="1:8" x14ac:dyDescent="0.25">
      <c r="A1" s="80" t="s">
        <v>0</v>
      </c>
      <c r="B1" s="1"/>
      <c r="C1" s="1"/>
      <c r="D1" s="1"/>
      <c r="E1" s="2"/>
      <c r="F1" s="2"/>
      <c r="G1" s="3"/>
      <c r="H1" s="3"/>
    </row>
    <row r="2" spans="1:8" x14ac:dyDescent="0.25">
      <c r="A2" s="80" t="s">
        <v>1</v>
      </c>
      <c r="B2" s="1"/>
      <c r="C2" s="1"/>
      <c r="D2" s="1"/>
      <c r="E2" s="2"/>
      <c r="F2" s="2"/>
      <c r="G2" s="3"/>
      <c r="H2" s="3"/>
    </row>
    <row r="3" spans="1:8" x14ac:dyDescent="0.25">
      <c r="A3" s="4"/>
      <c r="B3" s="1"/>
      <c r="C3" s="5"/>
      <c r="D3" s="6"/>
      <c r="E3" s="2"/>
      <c r="F3" s="2"/>
      <c r="G3" s="3"/>
      <c r="H3" s="3"/>
    </row>
    <row r="4" spans="1:8" x14ac:dyDescent="0.25">
      <c r="A4" s="5" t="s">
        <v>2</v>
      </c>
      <c r="B4" s="7" t="s">
        <v>3</v>
      </c>
      <c r="C4" s="5"/>
      <c r="D4" s="6"/>
      <c r="E4" s="2"/>
      <c r="F4" s="2"/>
      <c r="G4" s="3"/>
      <c r="H4" s="3"/>
    </row>
    <row r="5" spans="1:8" x14ac:dyDescent="0.25">
      <c r="A5" s="5" t="s">
        <v>4</v>
      </c>
      <c r="B5" s="7" t="s">
        <v>5</v>
      </c>
      <c r="C5" s="5"/>
      <c r="D5" s="6"/>
      <c r="E5" s="2"/>
      <c r="F5" s="2"/>
      <c r="G5" s="3"/>
      <c r="H5" s="3"/>
    </row>
    <row r="6" spans="1:8" x14ac:dyDescent="0.25">
      <c r="A6" s="4"/>
      <c r="B6" s="2"/>
      <c r="C6" s="2"/>
      <c r="D6" s="2"/>
      <c r="E6" s="2"/>
      <c r="F6" s="2"/>
      <c r="G6" s="3"/>
      <c r="H6" s="3"/>
    </row>
    <row r="7" spans="1:8" x14ac:dyDescent="0.25">
      <c r="A7" s="8" t="s">
        <v>6</v>
      </c>
      <c r="B7" s="2"/>
      <c r="C7" s="2"/>
      <c r="D7" s="2"/>
      <c r="E7" s="2"/>
      <c r="F7" s="2"/>
      <c r="G7" s="3"/>
      <c r="H7" s="3"/>
    </row>
    <row r="8" spans="1:8" ht="15.75" thickBot="1" x14ac:dyDescent="0.3">
      <c r="A8" s="2"/>
      <c r="B8" s="2"/>
      <c r="C8" s="2"/>
      <c r="D8" s="2"/>
      <c r="E8" s="2"/>
      <c r="F8" s="2"/>
      <c r="G8" s="3"/>
      <c r="H8" s="3"/>
    </row>
    <row r="9" spans="1:8" ht="15.75" thickBot="1" x14ac:dyDescent="0.3">
      <c r="A9" s="9"/>
      <c r="B9" s="81" t="s">
        <v>7</v>
      </c>
      <c r="C9" s="82"/>
      <c r="D9" s="83"/>
      <c r="E9" s="81" t="s">
        <v>8</v>
      </c>
      <c r="F9" s="82"/>
      <c r="G9" s="83"/>
      <c r="H9" s="84" t="s">
        <v>9</v>
      </c>
    </row>
    <row r="10" spans="1:8" ht="26.25" thickBot="1" x14ac:dyDescent="0.3">
      <c r="A10" s="10" t="s">
        <v>10</v>
      </c>
      <c r="B10" s="11" t="s">
        <v>11</v>
      </c>
      <c r="C10" s="12" t="s">
        <v>12</v>
      </c>
      <c r="D10" s="13" t="s">
        <v>13</v>
      </c>
      <c r="E10" s="11" t="s">
        <v>11</v>
      </c>
      <c r="F10" s="12" t="s">
        <v>12</v>
      </c>
      <c r="G10" s="14" t="s">
        <v>13</v>
      </c>
      <c r="H10" s="85"/>
    </row>
    <row r="11" spans="1:8" ht="15.75" thickBot="1" x14ac:dyDescent="0.3">
      <c r="A11" s="15" t="s">
        <v>14</v>
      </c>
      <c r="B11" s="16">
        <f>B12+B70+B80+B88+B97+B108+B119+B129</f>
        <v>53252677.20000001</v>
      </c>
      <c r="C11" s="16">
        <f>C12+C70+C80+C88+C97+C108+C119+C129</f>
        <v>59722782.360000096</v>
      </c>
      <c r="D11" s="17">
        <f t="shared" ref="D11:D12" si="0">C11/B11</f>
        <v>1.1214982138024807</v>
      </c>
      <c r="E11" s="16">
        <f>E12+E70+E80+E88+E97+E108+E119+E129</f>
        <v>40093305.659999989</v>
      </c>
      <c r="F11" s="18">
        <f>F12+F70+F80+F88+F97+F108+F119+F129</f>
        <v>53289204.689999998</v>
      </c>
      <c r="G11" s="19">
        <f t="shared" ref="G11:G12" si="1">F11/E11</f>
        <v>1.3291297340734167</v>
      </c>
      <c r="H11" s="20">
        <f t="shared" ref="H11:H12" si="2">(G11/D11)*100</f>
        <v>118.51376290354969</v>
      </c>
    </row>
    <row r="12" spans="1:8" ht="15.75" thickBot="1" x14ac:dyDescent="0.3">
      <c r="A12" s="21" t="s">
        <v>15</v>
      </c>
      <c r="B12" s="22">
        <f>SUM(B13:B69)</f>
        <v>2671774.5799999987</v>
      </c>
      <c r="C12" s="22">
        <f>SUM(C13:C69)</f>
        <v>12908424.210000029</v>
      </c>
      <c r="D12" s="23">
        <f t="shared" si="0"/>
        <v>4.8314046801059227</v>
      </c>
      <c r="E12" s="22">
        <f>SUM(E13:E69)</f>
        <v>2344087.379999999</v>
      </c>
      <c r="F12" s="24">
        <f>SUM(F13:F69)</f>
        <v>13278750.990000015</v>
      </c>
      <c r="G12" s="25">
        <f t="shared" si="1"/>
        <v>5.6647849833993904</v>
      </c>
      <c r="H12" s="26">
        <f t="shared" si="2"/>
        <v>117.24923409386598</v>
      </c>
    </row>
    <row r="13" spans="1:8" x14ac:dyDescent="0.25">
      <c r="A13" s="27" t="s">
        <v>16</v>
      </c>
      <c r="B13" s="28">
        <v>42995.039999999964</v>
      </c>
      <c r="C13" s="29">
        <v>126992.54999999989</v>
      </c>
      <c r="D13" s="30">
        <f>C13/B13</f>
        <v>2.953655817043082</v>
      </c>
      <c r="E13" s="28">
        <v>44058.48999999994</v>
      </c>
      <c r="F13" s="31">
        <v>141339.61999999968</v>
      </c>
      <c r="G13" s="32">
        <f>F13/E13</f>
        <v>3.2079996386621481</v>
      </c>
      <c r="H13" s="33">
        <f>(G13/D13)*100</f>
        <v>108.61115300406567</v>
      </c>
    </row>
    <row r="14" spans="1:8" x14ac:dyDescent="0.25">
      <c r="A14" s="34" t="s">
        <v>17</v>
      </c>
      <c r="B14" s="35">
        <v>520.2399999999999</v>
      </c>
      <c r="C14" s="36">
        <v>1357.5</v>
      </c>
      <c r="D14" s="37">
        <f t="shared" ref="D14:D68" si="3">C14/B14</f>
        <v>2.6093725972628024</v>
      </c>
      <c r="E14" s="28">
        <v>418.41000000000008</v>
      </c>
      <c r="F14" s="31">
        <v>1030.1600000000001</v>
      </c>
      <c r="G14" s="38">
        <f t="shared" ref="G14:G78" si="4">F14/E14</f>
        <v>2.4620826462082643</v>
      </c>
      <c r="H14" s="33">
        <f t="shared" ref="H14:H78" si="5">(G14/D14)*100</f>
        <v>94.355349971520226</v>
      </c>
    </row>
    <row r="15" spans="1:8" x14ac:dyDescent="0.25">
      <c r="A15" s="34" t="s">
        <v>18</v>
      </c>
      <c r="B15" s="35">
        <v>2742.1200000000022</v>
      </c>
      <c r="C15" s="36">
        <v>13207.889999999967</v>
      </c>
      <c r="D15" s="37">
        <f t="shared" si="3"/>
        <v>4.8166710428427484</v>
      </c>
      <c r="E15" s="28">
        <v>3267.920000000001</v>
      </c>
      <c r="F15" s="31">
        <v>14992.279999999966</v>
      </c>
      <c r="G15" s="38">
        <f t="shared" si="4"/>
        <v>4.5877132855149334</v>
      </c>
      <c r="H15" s="33">
        <f t="shared" si="5"/>
        <v>95.246556069714771</v>
      </c>
    </row>
    <row r="16" spans="1:8" x14ac:dyDescent="0.25">
      <c r="A16" s="34" t="s">
        <v>19</v>
      </c>
      <c r="B16" s="35">
        <v>54559.840000000004</v>
      </c>
      <c r="C16" s="36">
        <v>51316.829999999958</v>
      </c>
      <c r="D16" s="37">
        <f t="shared" si="3"/>
        <v>0.94056049284601928</v>
      </c>
      <c r="E16" s="28">
        <v>55688.409999999996</v>
      </c>
      <c r="F16" s="31">
        <v>39498.270000000033</v>
      </c>
      <c r="G16" s="38">
        <f t="shared" si="4"/>
        <v>0.70927271940427161</v>
      </c>
      <c r="H16" s="33">
        <f t="shared" si="5"/>
        <v>75.409580223606937</v>
      </c>
    </row>
    <row r="17" spans="1:8" x14ac:dyDescent="0.25">
      <c r="A17" s="34" t="s">
        <v>20</v>
      </c>
      <c r="B17" s="35">
        <v>54797.42</v>
      </c>
      <c r="C17" s="36">
        <v>112569.78</v>
      </c>
      <c r="D17" s="37">
        <f t="shared" si="3"/>
        <v>2.0542897822561721</v>
      </c>
      <c r="E17" s="28">
        <v>46428.250000000058</v>
      </c>
      <c r="F17" s="31">
        <v>108510.82999999999</v>
      </c>
      <c r="G17" s="38">
        <f t="shared" si="4"/>
        <v>2.3371725188866659</v>
      </c>
      <c r="H17" s="33">
        <f t="shared" si="5"/>
        <v>113.77034238664281</v>
      </c>
    </row>
    <row r="18" spans="1:8" x14ac:dyDescent="0.25">
      <c r="A18" s="34" t="s">
        <v>21</v>
      </c>
      <c r="B18" s="35">
        <v>9048.1800000000094</v>
      </c>
      <c r="C18" s="36">
        <v>74967.470000000059</v>
      </c>
      <c r="D18" s="37">
        <f t="shared" si="3"/>
        <v>8.2853645705545187</v>
      </c>
      <c r="E18" s="28">
        <v>7318.7700000000013</v>
      </c>
      <c r="F18" s="31">
        <v>65372.340000000018</v>
      </c>
      <c r="G18" s="38">
        <f t="shared" si="4"/>
        <v>8.9321484347779752</v>
      </c>
      <c r="H18" s="33">
        <f t="shared" si="5"/>
        <v>107.80634163669842</v>
      </c>
    </row>
    <row r="19" spans="1:8" x14ac:dyDescent="0.25">
      <c r="A19" s="34" t="s">
        <v>22</v>
      </c>
      <c r="B19" s="35">
        <v>1971.05</v>
      </c>
      <c r="C19" s="36">
        <v>8445.5</v>
      </c>
      <c r="D19" s="37">
        <f t="shared" si="3"/>
        <v>4.2847720757971643</v>
      </c>
      <c r="E19" s="28">
        <v>675</v>
      </c>
      <c r="F19" s="31">
        <v>5453.2199999999993</v>
      </c>
      <c r="G19" s="38">
        <f t="shared" si="4"/>
        <v>8.0788444444444441</v>
      </c>
      <c r="H19" s="33">
        <f t="shared" si="5"/>
        <v>188.54782241693471</v>
      </c>
    </row>
    <row r="20" spans="1:8" x14ac:dyDescent="0.25">
      <c r="A20" s="34" t="s">
        <v>23</v>
      </c>
      <c r="B20" s="35">
        <v>1675</v>
      </c>
      <c r="C20" s="36">
        <v>9764.7000000000007</v>
      </c>
      <c r="D20" s="37">
        <f t="shared" si="3"/>
        <v>5.8296716417910455</v>
      </c>
      <c r="E20" s="28">
        <v>654</v>
      </c>
      <c r="F20" s="31">
        <v>4987.76</v>
      </c>
      <c r="G20" s="38">
        <f t="shared" si="4"/>
        <v>7.6265443425076453</v>
      </c>
      <c r="H20" s="33">
        <f t="shared" si="5"/>
        <v>130.82288010589477</v>
      </c>
    </row>
    <row r="21" spans="1:8" x14ac:dyDescent="0.25">
      <c r="A21" s="34" t="s">
        <v>24</v>
      </c>
      <c r="B21" s="35">
        <v>37771.189999999995</v>
      </c>
      <c r="C21" s="36">
        <v>90726.709999999934</v>
      </c>
      <c r="D21" s="37">
        <f t="shared" si="3"/>
        <v>2.4020082502033944</v>
      </c>
      <c r="E21" s="28">
        <v>3705.57</v>
      </c>
      <c r="F21" s="31">
        <v>14675.539999999999</v>
      </c>
      <c r="G21" s="38">
        <f t="shared" si="4"/>
        <v>3.9604001543622163</v>
      </c>
      <c r="H21" s="33">
        <f t="shared" si="5"/>
        <v>164.87870739107004</v>
      </c>
    </row>
    <row r="22" spans="1:8" x14ac:dyDescent="0.25">
      <c r="A22" s="34" t="s">
        <v>25</v>
      </c>
      <c r="B22" s="35">
        <v>1265.68</v>
      </c>
      <c r="C22" s="36">
        <v>2934.58</v>
      </c>
      <c r="D22" s="37">
        <f t="shared" si="3"/>
        <v>2.3185797357941973</v>
      </c>
      <c r="E22" s="28">
        <v>327.5</v>
      </c>
      <c r="F22" s="31">
        <v>970.36999999999989</v>
      </c>
      <c r="G22" s="38">
        <f t="shared" si="4"/>
        <v>2.9629618320610684</v>
      </c>
      <c r="H22" s="33">
        <f t="shared" si="5"/>
        <v>127.79210420581664</v>
      </c>
    </row>
    <row r="23" spans="1:8" x14ac:dyDescent="0.25">
      <c r="A23" s="34" t="s">
        <v>26</v>
      </c>
      <c r="B23" s="35">
        <v>84227.549999999988</v>
      </c>
      <c r="C23" s="36">
        <v>682928.27999999782</v>
      </c>
      <c r="D23" s="37">
        <f t="shared" si="3"/>
        <v>8.1081342149925764</v>
      </c>
      <c r="E23" s="28">
        <v>88181.110000000117</v>
      </c>
      <c r="F23" s="31">
        <v>762108.15999999875</v>
      </c>
      <c r="G23" s="38">
        <f t="shared" si="4"/>
        <v>8.6425330776625255</v>
      </c>
      <c r="H23" s="33">
        <f t="shared" si="5"/>
        <v>106.59089808456554</v>
      </c>
    </row>
    <row r="24" spans="1:8" x14ac:dyDescent="0.25">
      <c r="A24" s="34" t="s">
        <v>27</v>
      </c>
      <c r="B24" s="35">
        <v>14</v>
      </c>
      <c r="C24" s="36">
        <v>108.93</v>
      </c>
      <c r="D24" s="37">
        <f t="shared" si="3"/>
        <v>7.7807142857142866</v>
      </c>
      <c r="E24" s="28">
        <v>12.5</v>
      </c>
      <c r="F24" s="31">
        <v>75.069999999999993</v>
      </c>
      <c r="G24" s="38">
        <f t="shared" si="4"/>
        <v>6.0055999999999994</v>
      </c>
      <c r="H24" s="33">
        <f t="shared" si="5"/>
        <v>77.185715597172475</v>
      </c>
    </row>
    <row r="25" spans="1:8" x14ac:dyDescent="0.25">
      <c r="A25" s="34" t="s">
        <v>28</v>
      </c>
      <c r="B25" s="35">
        <v>3207.219999999998</v>
      </c>
      <c r="C25" s="36">
        <v>33140.600000000013</v>
      </c>
      <c r="D25" s="37">
        <f t="shared" si="3"/>
        <v>10.333123390350533</v>
      </c>
      <c r="E25" s="28">
        <v>2260.1799999999998</v>
      </c>
      <c r="F25" s="31">
        <v>25137.250000000004</v>
      </c>
      <c r="G25" s="38">
        <f t="shared" si="4"/>
        <v>11.121791184772897</v>
      </c>
      <c r="H25" s="33">
        <f t="shared" si="5"/>
        <v>107.63242404672002</v>
      </c>
    </row>
    <row r="26" spans="1:8" x14ac:dyDescent="0.25">
      <c r="A26" s="34" t="s">
        <v>29</v>
      </c>
      <c r="B26" s="35">
        <v>162</v>
      </c>
      <c r="C26" s="36">
        <v>5670</v>
      </c>
      <c r="D26" s="37">
        <f t="shared" si="3"/>
        <v>35</v>
      </c>
      <c r="E26" s="28">
        <v>152</v>
      </c>
      <c r="F26" s="31">
        <v>5162.9400000000005</v>
      </c>
      <c r="G26" s="38">
        <f t="shared" si="4"/>
        <v>33.966710526315794</v>
      </c>
      <c r="H26" s="33">
        <f t="shared" si="5"/>
        <v>97.047744360902271</v>
      </c>
    </row>
    <row r="27" spans="1:8" x14ac:dyDescent="0.25">
      <c r="A27" s="34" t="s">
        <v>30</v>
      </c>
      <c r="B27" s="35"/>
      <c r="C27" s="36"/>
      <c r="D27" s="37"/>
      <c r="E27" s="28">
        <v>13.6</v>
      </c>
      <c r="F27" s="28">
        <v>157.19999999999999</v>
      </c>
      <c r="G27" s="38">
        <f t="shared" si="4"/>
        <v>11.558823529411764</v>
      </c>
      <c r="H27" s="33"/>
    </row>
    <row r="28" spans="1:8" x14ac:dyDescent="0.25">
      <c r="A28" s="34" t="s">
        <v>31</v>
      </c>
      <c r="B28" s="35">
        <v>2287.119999999994</v>
      </c>
      <c r="C28" s="36">
        <v>19854.390000000021</v>
      </c>
      <c r="D28" s="37">
        <f t="shared" si="3"/>
        <v>8.6809568365455565</v>
      </c>
      <c r="E28" s="28">
        <v>2403.3599999999983</v>
      </c>
      <c r="F28" s="31">
        <v>23484.770000000008</v>
      </c>
      <c r="G28" s="38">
        <f t="shared" si="4"/>
        <v>9.7716405365821277</v>
      </c>
      <c r="H28" s="33">
        <f t="shared" si="5"/>
        <v>112.56409541682034</v>
      </c>
    </row>
    <row r="29" spans="1:8" x14ac:dyDescent="0.25">
      <c r="A29" s="34" t="s">
        <v>32</v>
      </c>
      <c r="B29" s="35">
        <v>107.25</v>
      </c>
      <c r="C29" s="36">
        <v>388.53999999999996</v>
      </c>
      <c r="D29" s="37">
        <f t="shared" si="3"/>
        <v>3.6227505827505824</v>
      </c>
      <c r="E29" s="28">
        <v>186.96999999999997</v>
      </c>
      <c r="F29" s="31">
        <v>608.46000000000026</v>
      </c>
      <c r="G29" s="38">
        <f t="shared" si="4"/>
        <v>3.2543188746857803</v>
      </c>
      <c r="H29" s="33">
        <f t="shared" si="5"/>
        <v>89.830055929904248</v>
      </c>
    </row>
    <row r="30" spans="1:8" x14ac:dyDescent="0.25">
      <c r="A30" s="34" t="s">
        <v>33</v>
      </c>
      <c r="B30" s="35">
        <v>448.25999999999982</v>
      </c>
      <c r="C30" s="36">
        <v>7061.3100000000013</v>
      </c>
      <c r="D30" s="37">
        <f t="shared" si="3"/>
        <v>15.752710480524705</v>
      </c>
      <c r="E30" s="28">
        <v>792.11999999999978</v>
      </c>
      <c r="F30" s="31">
        <v>14266.840000000002</v>
      </c>
      <c r="G30" s="38">
        <f t="shared" si="4"/>
        <v>18.010957935666319</v>
      </c>
      <c r="H30" s="33">
        <f t="shared" si="5"/>
        <v>114.33561200742892</v>
      </c>
    </row>
    <row r="31" spans="1:8" x14ac:dyDescent="0.25">
      <c r="A31" s="34" t="s">
        <v>34</v>
      </c>
      <c r="B31" s="35">
        <v>590.07000000000005</v>
      </c>
      <c r="C31" s="39">
        <v>13844.81</v>
      </c>
      <c r="D31" s="37">
        <f t="shared" si="3"/>
        <v>23.462995915738809</v>
      </c>
      <c r="E31" s="28">
        <v>391.79999999999995</v>
      </c>
      <c r="F31" s="31">
        <v>9763</v>
      </c>
      <c r="G31" s="38">
        <f t="shared" si="4"/>
        <v>24.918325676365495</v>
      </c>
      <c r="H31" s="33">
        <f t="shared" si="5"/>
        <v>106.20265956595279</v>
      </c>
    </row>
    <row r="32" spans="1:8" x14ac:dyDescent="0.25">
      <c r="A32" s="34" t="s">
        <v>35</v>
      </c>
      <c r="B32" s="35">
        <v>59924.289999999892</v>
      </c>
      <c r="C32" s="36">
        <v>479240.10000000009</v>
      </c>
      <c r="D32" s="37">
        <f t="shared" si="3"/>
        <v>7.9974264192366897</v>
      </c>
      <c r="E32" s="28">
        <v>65600.250000000073</v>
      </c>
      <c r="F32" s="31">
        <v>517180.35999999975</v>
      </c>
      <c r="G32" s="38">
        <f t="shared" si="4"/>
        <v>7.8838169061855581</v>
      </c>
      <c r="H32" s="33">
        <f t="shared" si="5"/>
        <v>98.579424091006828</v>
      </c>
    </row>
    <row r="33" spans="1:8" x14ac:dyDescent="0.25">
      <c r="A33" s="34" t="s">
        <v>36</v>
      </c>
      <c r="B33" s="35">
        <v>131578.01999999984</v>
      </c>
      <c r="C33" s="36">
        <v>1122844.0499999998</v>
      </c>
      <c r="D33" s="37">
        <f t="shared" si="3"/>
        <v>8.5336749253408826</v>
      </c>
      <c r="E33" s="28">
        <v>186716.58000000034</v>
      </c>
      <c r="F33" s="31">
        <v>1561862.58</v>
      </c>
      <c r="G33" s="38">
        <f t="shared" si="4"/>
        <v>8.3648842539853572</v>
      </c>
      <c r="H33" s="33">
        <f t="shared" si="5"/>
        <v>98.022063497470498</v>
      </c>
    </row>
    <row r="34" spans="1:8" x14ac:dyDescent="0.25">
      <c r="A34" s="34" t="s">
        <v>37</v>
      </c>
      <c r="B34" s="35">
        <v>106.85999999999999</v>
      </c>
      <c r="C34" s="36">
        <v>1386.02</v>
      </c>
      <c r="D34" s="37">
        <f t="shared" si="3"/>
        <v>12.970428598165826</v>
      </c>
      <c r="E34" s="28">
        <v>181.12999999999997</v>
      </c>
      <c r="F34" s="31">
        <v>2344.94</v>
      </c>
      <c r="G34" s="38">
        <f t="shared" si="4"/>
        <v>12.946171258212336</v>
      </c>
      <c r="H34" s="33">
        <f t="shared" si="5"/>
        <v>99.812979657766135</v>
      </c>
    </row>
    <row r="35" spans="1:8" x14ac:dyDescent="0.25">
      <c r="A35" s="34" t="s">
        <v>38</v>
      </c>
      <c r="B35" s="35">
        <v>45021.379999999961</v>
      </c>
      <c r="C35" s="36">
        <v>1137776.3200000017</v>
      </c>
      <c r="D35" s="37">
        <f t="shared" si="3"/>
        <v>25.271911256385359</v>
      </c>
      <c r="E35" s="28">
        <v>55603.020000000026</v>
      </c>
      <c r="F35" s="31">
        <v>1515984.0600000024</v>
      </c>
      <c r="G35" s="38">
        <f t="shared" si="4"/>
        <v>27.264419450598218</v>
      </c>
      <c r="H35" s="33">
        <f t="shared" si="5"/>
        <v>107.88427979980906</v>
      </c>
    </row>
    <row r="36" spans="1:8" x14ac:dyDescent="0.25">
      <c r="A36" s="34" t="s">
        <v>39</v>
      </c>
      <c r="B36" s="35">
        <v>1579.4600000000005</v>
      </c>
      <c r="C36" s="36">
        <v>6592.4799999999987</v>
      </c>
      <c r="D36" s="37">
        <f t="shared" si="3"/>
        <v>4.1738822129082074</v>
      </c>
      <c r="E36" s="28">
        <v>1081.3399999999995</v>
      </c>
      <c r="F36" s="31">
        <v>4494.4500000000007</v>
      </c>
      <c r="G36" s="38">
        <f t="shared" si="4"/>
        <v>4.1563707991935956</v>
      </c>
      <c r="H36" s="33">
        <f t="shared" si="5"/>
        <v>99.580452614104544</v>
      </c>
    </row>
    <row r="37" spans="1:8" x14ac:dyDescent="0.25">
      <c r="A37" s="34" t="s">
        <v>40</v>
      </c>
      <c r="B37" s="35">
        <v>78965.989999999976</v>
      </c>
      <c r="C37" s="36">
        <v>700608.4299999997</v>
      </c>
      <c r="D37" s="37">
        <f t="shared" si="3"/>
        <v>8.8722807122407996</v>
      </c>
      <c r="E37" s="28">
        <v>85984.480000000112</v>
      </c>
      <c r="F37" s="31">
        <v>786667.85999999894</v>
      </c>
      <c r="G37" s="38">
        <f t="shared" si="4"/>
        <v>9.1489517643183742</v>
      </c>
      <c r="H37" s="33">
        <f t="shared" si="5"/>
        <v>103.11837577113469</v>
      </c>
    </row>
    <row r="38" spans="1:8" x14ac:dyDescent="0.25">
      <c r="A38" s="34" t="s">
        <v>41</v>
      </c>
      <c r="B38" s="35">
        <v>7143.59</v>
      </c>
      <c r="C38" s="36">
        <v>94738.49999999984</v>
      </c>
      <c r="D38" s="37">
        <f t="shared" si="3"/>
        <v>13.262029315792176</v>
      </c>
      <c r="E38" s="28">
        <v>6949.2400000000034</v>
      </c>
      <c r="F38" s="31">
        <v>96022.139999999985</v>
      </c>
      <c r="G38" s="38">
        <f t="shared" si="4"/>
        <v>13.817646246208209</v>
      </c>
      <c r="H38" s="33">
        <f t="shared" si="5"/>
        <v>104.18953176158654</v>
      </c>
    </row>
    <row r="39" spans="1:8" x14ac:dyDescent="0.25">
      <c r="A39" s="34" t="s">
        <v>42</v>
      </c>
      <c r="B39" s="35">
        <v>113.58999999999999</v>
      </c>
      <c r="C39" s="36">
        <v>571.55999999999983</v>
      </c>
      <c r="D39" s="37">
        <f t="shared" si="3"/>
        <v>5.0317809666343862</v>
      </c>
      <c r="E39" s="28">
        <v>168.86999999999998</v>
      </c>
      <c r="F39" s="31">
        <v>1069.8900000000001</v>
      </c>
      <c r="G39" s="38">
        <f t="shared" si="4"/>
        <v>6.3355835850062192</v>
      </c>
      <c r="H39" s="33">
        <f t="shared" si="5"/>
        <v>125.91135478704886</v>
      </c>
    </row>
    <row r="40" spans="1:8" x14ac:dyDescent="0.25">
      <c r="A40" s="34" t="s">
        <v>43</v>
      </c>
      <c r="B40" s="35">
        <v>1487.8399999999997</v>
      </c>
      <c r="C40" s="36">
        <v>5537.85</v>
      </c>
      <c r="D40" s="37">
        <f t="shared" si="3"/>
        <v>3.7220736100655993</v>
      </c>
      <c r="E40" s="28">
        <v>1265.2400000000007</v>
      </c>
      <c r="F40" s="31">
        <v>5966.2599999999966</v>
      </c>
      <c r="G40" s="38">
        <f t="shared" si="4"/>
        <v>4.7155164237614944</v>
      </c>
      <c r="H40" s="33">
        <f t="shared" si="5"/>
        <v>126.69057406627661</v>
      </c>
    </row>
    <row r="41" spans="1:8" x14ac:dyDescent="0.25">
      <c r="A41" s="34" t="s">
        <v>44</v>
      </c>
      <c r="B41" s="35">
        <v>236.45000000000002</v>
      </c>
      <c r="C41" s="36">
        <v>504.57000000000005</v>
      </c>
      <c r="D41" s="37">
        <f t="shared" si="3"/>
        <v>2.1339395220976951</v>
      </c>
      <c r="E41" s="28">
        <v>251.08</v>
      </c>
      <c r="F41" s="31">
        <v>790.62999999999988</v>
      </c>
      <c r="G41" s="38">
        <f t="shared" si="4"/>
        <v>3.1489166799426473</v>
      </c>
      <c r="H41" s="33">
        <f t="shared" si="5"/>
        <v>147.5635390475928</v>
      </c>
    </row>
    <row r="42" spans="1:8" x14ac:dyDescent="0.25">
      <c r="A42" s="34" t="s">
        <v>45</v>
      </c>
      <c r="B42" s="35">
        <v>290.2</v>
      </c>
      <c r="C42" s="36">
        <v>1462.9800000000002</v>
      </c>
      <c r="D42" s="37">
        <f t="shared" si="3"/>
        <v>5.0412818745692638</v>
      </c>
      <c r="E42" s="28">
        <v>437.25</v>
      </c>
      <c r="F42" s="31">
        <v>3094.3899999999994</v>
      </c>
      <c r="G42" s="38">
        <f t="shared" si="4"/>
        <v>7.0769353916523716</v>
      </c>
      <c r="H42" s="33">
        <f t="shared" si="5"/>
        <v>140.37968056005673</v>
      </c>
    </row>
    <row r="43" spans="1:8" x14ac:dyDescent="0.25">
      <c r="A43" s="34" t="s">
        <v>46</v>
      </c>
      <c r="B43" s="35">
        <v>1145657.7699999982</v>
      </c>
      <c r="C43" s="36">
        <v>4793061.2000000197</v>
      </c>
      <c r="D43" s="37">
        <f t="shared" si="3"/>
        <v>4.1836762474015492</v>
      </c>
      <c r="E43" s="28">
        <v>834263.85999999905</v>
      </c>
      <c r="F43" s="31">
        <v>3792494.4800000116</v>
      </c>
      <c r="G43" s="38">
        <f t="shared" si="4"/>
        <v>4.5459172593189114</v>
      </c>
      <c r="H43" s="33">
        <f t="shared" si="5"/>
        <v>108.65843795017236</v>
      </c>
    </row>
    <row r="44" spans="1:8" x14ac:dyDescent="0.25">
      <c r="A44" s="34" t="s">
        <v>47</v>
      </c>
      <c r="B44" s="35">
        <v>6107.5000000000018</v>
      </c>
      <c r="C44" s="36">
        <v>25172.740000000056</v>
      </c>
      <c r="D44" s="37">
        <f t="shared" si="3"/>
        <v>4.1216111338518298</v>
      </c>
      <c r="E44" s="28">
        <v>2202.69</v>
      </c>
      <c r="F44" s="31">
        <v>10269.689999999995</v>
      </c>
      <c r="G44" s="38">
        <f t="shared" si="4"/>
        <v>4.6623401386486503</v>
      </c>
      <c r="H44" s="33">
        <f t="shared" si="5"/>
        <v>113.11936005693688</v>
      </c>
    </row>
    <row r="45" spans="1:8" x14ac:dyDescent="0.25">
      <c r="A45" s="34" t="s">
        <v>48</v>
      </c>
      <c r="B45" s="35">
        <v>1374.23</v>
      </c>
      <c r="C45" s="36">
        <v>12149.79</v>
      </c>
      <c r="D45" s="37">
        <f t="shared" si="3"/>
        <v>8.8411619597883906</v>
      </c>
      <c r="E45" s="28">
        <v>1025.2300000000002</v>
      </c>
      <c r="F45" s="31">
        <v>10199.629999999997</v>
      </c>
      <c r="G45" s="38">
        <f t="shared" si="4"/>
        <v>9.9486261619343903</v>
      </c>
      <c r="H45" s="33">
        <f t="shared" si="5"/>
        <v>112.52622909955726</v>
      </c>
    </row>
    <row r="46" spans="1:8" x14ac:dyDescent="0.25">
      <c r="A46" s="34" t="s">
        <v>49</v>
      </c>
      <c r="B46" s="35">
        <v>5343.5999999999985</v>
      </c>
      <c r="C46" s="36">
        <v>134453.95000000007</v>
      </c>
      <c r="D46" s="37">
        <f t="shared" si="3"/>
        <v>25.161679392170093</v>
      </c>
      <c r="E46" s="28">
        <v>7798.1799999999985</v>
      </c>
      <c r="F46" s="31">
        <v>201322.22000000018</v>
      </c>
      <c r="G46" s="38">
        <f t="shared" si="4"/>
        <v>25.816564890782235</v>
      </c>
      <c r="H46" s="33">
        <f t="shared" si="5"/>
        <v>102.60270981282724</v>
      </c>
    </row>
    <row r="47" spans="1:8" x14ac:dyDescent="0.25">
      <c r="A47" s="34" t="s">
        <v>50</v>
      </c>
      <c r="B47" s="35">
        <v>47961.029999999992</v>
      </c>
      <c r="C47" s="36">
        <v>160772.18000000011</v>
      </c>
      <c r="D47" s="37">
        <f t="shared" si="3"/>
        <v>3.3521419369016914</v>
      </c>
      <c r="E47" s="28">
        <v>53670.070000000043</v>
      </c>
      <c r="F47" s="31">
        <v>198385.65000000011</v>
      </c>
      <c r="G47" s="38">
        <f t="shared" si="4"/>
        <v>3.6963926076489177</v>
      </c>
      <c r="H47" s="33">
        <f t="shared" si="5"/>
        <v>110.26957322294679</v>
      </c>
    </row>
    <row r="48" spans="1:8" x14ac:dyDescent="0.25">
      <c r="A48" s="34" t="s">
        <v>51</v>
      </c>
      <c r="B48" s="35">
        <v>22764.189999999933</v>
      </c>
      <c r="C48" s="36">
        <v>57323.09000000012</v>
      </c>
      <c r="D48" s="37">
        <f t="shared" si="3"/>
        <v>2.5181256174720157</v>
      </c>
      <c r="E48" s="28">
        <v>22349.139999999956</v>
      </c>
      <c r="F48" s="31">
        <v>54216.829999999936</v>
      </c>
      <c r="G48" s="38">
        <f t="shared" si="4"/>
        <v>2.4259022942269834</v>
      </c>
      <c r="H48" s="33">
        <f t="shared" si="5"/>
        <v>96.337620228111703</v>
      </c>
    </row>
    <row r="49" spans="1:8" x14ac:dyDescent="0.25">
      <c r="A49" s="34" t="s">
        <v>52</v>
      </c>
      <c r="B49" s="35">
        <v>4072.3800000000028</v>
      </c>
      <c r="C49" s="36">
        <v>36138.210000000057</v>
      </c>
      <c r="D49" s="37">
        <f t="shared" si="3"/>
        <v>8.873977870434496</v>
      </c>
      <c r="E49" s="28">
        <v>5274.1300000000065</v>
      </c>
      <c r="F49" s="31">
        <v>46181.400000000089</v>
      </c>
      <c r="G49" s="38">
        <f t="shared" si="4"/>
        <v>8.7562119249999579</v>
      </c>
      <c r="H49" s="33">
        <f t="shared" si="5"/>
        <v>98.672906929068418</v>
      </c>
    </row>
    <row r="50" spans="1:8" x14ac:dyDescent="0.25">
      <c r="A50" s="34" t="s">
        <v>53</v>
      </c>
      <c r="B50" s="35">
        <v>97.67</v>
      </c>
      <c r="C50" s="36">
        <v>482.96000000000004</v>
      </c>
      <c r="D50" s="37">
        <f t="shared" si="3"/>
        <v>4.9448141701648414</v>
      </c>
      <c r="E50" s="28">
        <v>54.5</v>
      </c>
      <c r="F50" s="31">
        <v>341.64000000000021</v>
      </c>
      <c r="G50" s="38">
        <f t="shared" si="4"/>
        <v>6.2686238532110128</v>
      </c>
      <c r="H50" s="33">
        <f t="shared" si="5"/>
        <v>126.7716771043398</v>
      </c>
    </row>
    <row r="51" spans="1:8" x14ac:dyDescent="0.25">
      <c r="A51" s="34" t="s">
        <v>54</v>
      </c>
      <c r="B51" s="35">
        <v>62957.699999999844</v>
      </c>
      <c r="C51" s="36">
        <v>124842.95000000062</v>
      </c>
      <c r="D51" s="37">
        <f t="shared" si="3"/>
        <v>1.9829655467083602</v>
      </c>
      <c r="E51" s="28">
        <v>54386.740000000027</v>
      </c>
      <c r="F51" s="31">
        <v>101635.16000000008</v>
      </c>
      <c r="G51" s="38">
        <f t="shared" si="4"/>
        <v>1.8687488898948534</v>
      </c>
      <c r="H51" s="33">
        <f t="shared" si="5"/>
        <v>94.240108861038877</v>
      </c>
    </row>
    <row r="52" spans="1:8" x14ac:dyDescent="0.25">
      <c r="A52" s="34" t="s">
        <v>55</v>
      </c>
      <c r="B52" s="35">
        <v>13</v>
      </c>
      <c r="C52" s="36">
        <v>9.1</v>
      </c>
      <c r="D52" s="37">
        <f t="shared" si="3"/>
        <v>0.7</v>
      </c>
      <c r="E52" s="28">
        <v>47</v>
      </c>
      <c r="F52" s="31">
        <v>32.9</v>
      </c>
      <c r="G52" s="38">
        <f t="shared" si="4"/>
        <v>0.7</v>
      </c>
      <c r="H52" s="33">
        <f t="shared" si="5"/>
        <v>100</v>
      </c>
    </row>
    <row r="53" spans="1:8" x14ac:dyDescent="0.25">
      <c r="A53" s="34" t="s">
        <v>56</v>
      </c>
      <c r="B53" s="35">
        <v>4783.5999999999958</v>
      </c>
      <c r="C53" s="36">
        <v>89363.419999999882</v>
      </c>
      <c r="D53" s="37">
        <f t="shared" si="3"/>
        <v>18.6812066226273</v>
      </c>
      <c r="E53" s="28">
        <v>6161.0100000000029</v>
      </c>
      <c r="F53" s="31">
        <v>124308.19</v>
      </c>
      <c r="G53" s="38">
        <f t="shared" si="4"/>
        <v>20.176592798907961</v>
      </c>
      <c r="H53" s="33">
        <f t="shared" si="5"/>
        <v>108.00476225379039</v>
      </c>
    </row>
    <row r="54" spans="1:8" x14ac:dyDescent="0.25">
      <c r="A54" s="34" t="s">
        <v>57</v>
      </c>
      <c r="B54" s="35">
        <v>23434.379999999986</v>
      </c>
      <c r="C54" s="36">
        <v>74277.219999999987</v>
      </c>
      <c r="D54" s="37">
        <f t="shared" si="3"/>
        <v>3.1695833215984393</v>
      </c>
      <c r="E54" s="28">
        <v>22930.110000000022</v>
      </c>
      <c r="F54" s="31">
        <v>80926.099999999991</v>
      </c>
      <c r="G54" s="38">
        <f t="shared" si="4"/>
        <v>3.5292504048170685</v>
      </c>
      <c r="H54" s="33">
        <f t="shared" si="5"/>
        <v>111.34745632865229</v>
      </c>
    </row>
    <row r="55" spans="1:8" x14ac:dyDescent="0.25">
      <c r="A55" s="34" t="s">
        <v>58</v>
      </c>
      <c r="B55" s="35">
        <v>3756.1799999999976</v>
      </c>
      <c r="C55" s="36">
        <v>12546.239999999985</v>
      </c>
      <c r="D55" s="37">
        <f t="shared" si="3"/>
        <v>3.3401594172803204</v>
      </c>
      <c r="E55" s="28">
        <v>1297.4199999999994</v>
      </c>
      <c r="F55" s="31">
        <v>7943.5800000000063</v>
      </c>
      <c r="G55" s="38">
        <f t="shared" si="4"/>
        <v>6.1225971543524915</v>
      </c>
      <c r="H55" s="33">
        <f t="shared" si="5"/>
        <v>183.30254306657415</v>
      </c>
    </row>
    <row r="56" spans="1:8" x14ac:dyDescent="0.25">
      <c r="A56" s="34" t="s">
        <v>59</v>
      </c>
      <c r="B56" s="35">
        <v>1623.22</v>
      </c>
      <c r="C56" s="36">
        <v>25247.069999999996</v>
      </c>
      <c r="D56" s="37">
        <f t="shared" si="3"/>
        <v>15.553695740565047</v>
      </c>
      <c r="E56" s="28">
        <v>1582.4100000000008</v>
      </c>
      <c r="F56" s="31">
        <v>29241.930000000008</v>
      </c>
      <c r="G56" s="38">
        <f t="shared" si="4"/>
        <v>18.479363755284655</v>
      </c>
      <c r="H56" s="33">
        <f t="shared" si="5"/>
        <v>118.81011473748504</v>
      </c>
    </row>
    <row r="57" spans="1:8" x14ac:dyDescent="0.25">
      <c r="A57" s="34" t="s">
        <v>60</v>
      </c>
      <c r="B57" s="35">
        <v>1429.8300000000006</v>
      </c>
      <c r="C57" s="36">
        <v>7913.24</v>
      </c>
      <c r="D57" s="37">
        <f t="shared" si="3"/>
        <v>5.5343922004713821</v>
      </c>
      <c r="E57" s="28">
        <v>1509.7799999999993</v>
      </c>
      <c r="F57" s="31">
        <v>7605.9600000000009</v>
      </c>
      <c r="G57" s="38">
        <f t="shared" si="4"/>
        <v>5.0377935858204532</v>
      </c>
      <c r="H57" s="33">
        <f t="shared" si="5"/>
        <v>91.027043319975903</v>
      </c>
    </row>
    <row r="58" spans="1:8" x14ac:dyDescent="0.25">
      <c r="A58" s="34" t="s">
        <v>61</v>
      </c>
      <c r="B58" s="35">
        <v>36579.219999999921</v>
      </c>
      <c r="C58" s="36">
        <v>761252.0700000017</v>
      </c>
      <c r="D58" s="37">
        <f t="shared" si="3"/>
        <v>20.81105255934936</v>
      </c>
      <c r="E58" s="28">
        <v>44650.179999999949</v>
      </c>
      <c r="F58" s="31">
        <v>953694.0600000011</v>
      </c>
      <c r="G58" s="38">
        <f t="shared" si="4"/>
        <v>21.359243344595747</v>
      </c>
      <c r="H58" s="33">
        <f t="shared" si="5"/>
        <v>102.63413291414764</v>
      </c>
    </row>
    <row r="59" spans="1:8" x14ac:dyDescent="0.25">
      <c r="A59" s="34" t="s">
        <v>62</v>
      </c>
      <c r="B59" s="35">
        <v>10740.990000000011</v>
      </c>
      <c r="C59" s="36">
        <v>48907.239999999969</v>
      </c>
      <c r="D59" s="37">
        <f t="shared" si="3"/>
        <v>4.5533270210660213</v>
      </c>
      <c r="E59" s="28">
        <v>12997.529999999997</v>
      </c>
      <c r="F59" s="31">
        <v>55685.739999999991</v>
      </c>
      <c r="G59" s="38">
        <f t="shared" si="4"/>
        <v>4.2843324847105571</v>
      </c>
      <c r="H59" s="33">
        <f t="shared" si="5"/>
        <v>94.092351919575336</v>
      </c>
    </row>
    <row r="60" spans="1:8" x14ac:dyDescent="0.25">
      <c r="A60" s="34" t="s">
        <v>63</v>
      </c>
      <c r="B60" s="35">
        <v>523.01</v>
      </c>
      <c r="C60" s="36">
        <v>1460.4699999999996</v>
      </c>
      <c r="D60" s="37">
        <f t="shared" si="3"/>
        <v>2.7924322670694623</v>
      </c>
      <c r="E60" s="28">
        <v>333.65999999999991</v>
      </c>
      <c r="F60" s="31">
        <v>905.94000000000131</v>
      </c>
      <c r="G60" s="38">
        <f t="shared" si="4"/>
        <v>2.7151591440388465</v>
      </c>
      <c r="H60" s="33">
        <f t="shared" si="5"/>
        <v>97.232766432980995</v>
      </c>
    </row>
    <row r="61" spans="1:8" x14ac:dyDescent="0.25">
      <c r="A61" s="34" t="s">
        <v>64</v>
      </c>
      <c r="B61" s="35">
        <v>14893.270000000017</v>
      </c>
      <c r="C61" s="36">
        <v>44397.190000000017</v>
      </c>
      <c r="D61" s="37">
        <f t="shared" si="3"/>
        <v>2.9810236435651785</v>
      </c>
      <c r="E61" s="28">
        <v>9812.7900000000009</v>
      </c>
      <c r="F61" s="31">
        <v>36013.849999999984</v>
      </c>
      <c r="G61" s="38">
        <f t="shared" si="4"/>
        <v>3.6700928074482366</v>
      </c>
      <c r="H61" s="33">
        <f t="shared" si="5"/>
        <v>123.11518613314185</v>
      </c>
    </row>
    <row r="62" spans="1:8" x14ac:dyDescent="0.25">
      <c r="A62" s="34" t="s">
        <v>65</v>
      </c>
      <c r="B62" s="35">
        <v>582614.6800000011</v>
      </c>
      <c r="C62" s="36">
        <v>1123076.1200000064</v>
      </c>
      <c r="D62" s="37">
        <f t="shared" si="3"/>
        <v>1.9276481670527152</v>
      </c>
      <c r="E62" s="28">
        <v>522947.22999999911</v>
      </c>
      <c r="F62" s="31">
        <v>1067967.3700000055</v>
      </c>
      <c r="G62" s="38">
        <f t="shared" si="4"/>
        <v>2.0422086756248947</v>
      </c>
      <c r="H62" s="33">
        <f t="shared" si="5"/>
        <v>105.94301960960735</v>
      </c>
    </row>
    <row r="63" spans="1:8" x14ac:dyDescent="0.25">
      <c r="A63" s="34" t="s">
        <v>66</v>
      </c>
      <c r="B63" s="35">
        <v>17584.440000000017</v>
      </c>
      <c r="C63" s="36">
        <v>103577.44000000013</v>
      </c>
      <c r="D63" s="37">
        <f t="shared" si="3"/>
        <v>5.8902893694652789</v>
      </c>
      <c r="E63" s="28">
        <v>24324.159999999996</v>
      </c>
      <c r="F63" s="31">
        <v>152042.71999999954</v>
      </c>
      <c r="G63" s="38">
        <f t="shared" si="4"/>
        <v>6.2506873824214102</v>
      </c>
      <c r="H63" s="33">
        <f t="shared" si="5"/>
        <v>106.11851116898265</v>
      </c>
    </row>
    <row r="64" spans="1:8" x14ac:dyDescent="0.25">
      <c r="A64" s="34" t="s">
        <v>67</v>
      </c>
      <c r="B64" s="35">
        <v>12176.23</v>
      </c>
      <c r="C64" s="36">
        <v>35582.989999999954</v>
      </c>
      <c r="D64" s="37">
        <f t="shared" si="3"/>
        <v>2.9223322818310722</v>
      </c>
      <c r="E64" s="28">
        <v>13332.940000000015</v>
      </c>
      <c r="F64" s="31">
        <v>41188.249999999993</v>
      </c>
      <c r="G64" s="38">
        <f t="shared" si="4"/>
        <v>3.0892098816915059</v>
      </c>
      <c r="H64" s="33">
        <f t="shared" si="5"/>
        <v>105.71042522775241</v>
      </c>
    </row>
    <row r="65" spans="1:8" x14ac:dyDescent="0.25">
      <c r="A65" s="34" t="s">
        <v>68</v>
      </c>
      <c r="B65" s="35">
        <v>9431.8000000000047</v>
      </c>
      <c r="C65" s="36">
        <v>20050.390000000014</v>
      </c>
      <c r="D65" s="37">
        <f t="shared" si="3"/>
        <v>2.1258285799105159</v>
      </c>
      <c r="E65" s="28">
        <v>6891.5999999999995</v>
      </c>
      <c r="F65" s="31">
        <v>14584.279999999984</v>
      </c>
      <c r="G65" s="38">
        <f t="shared" si="4"/>
        <v>2.1162400603633387</v>
      </c>
      <c r="H65" s="33">
        <f t="shared" si="5"/>
        <v>99.548951423562997</v>
      </c>
    </row>
    <row r="66" spans="1:8" x14ac:dyDescent="0.25">
      <c r="A66" s="34" t="s">
        <v>69</v>
      </c>
      <c r="B66" s="35">
        <v>16125.370000000008</v>
      </c>
      <c r="C66" s="36">
        <v>41048.51</v>
      </c>
      <c r="D66" s="37">
        <f t="shared" si="3"/>
        <v>2.5455856206710283</v>
      </c>
      <c r="E66" s="28">
        <v>12527.699999999986</v>
      </c>
      <c r="F66" s="31">
        <v>38858.239999999976</v>
      </c>
      <c r="G66" s="38">
        <f t="shared" si="4"/>
        <v>3.1017856430150803</v>
      </c>
      <c r="H66" s="33">
        <f t="shared" si="5"/>
        <v>121.84959004433074</v>
      </c>
    </row>
    <row r="67" spans="1:8" x14ac:dyDescent="0.25">
      <c r="A67" s="34" t="s">
        <v>70</v>
      </c>
      <c r="B67" s="35">
        <v>110.52</v>
      </c>
      <c r="C67" s="36">
        <v>556.00000000000023</v>
      </c>
      <c r="D67" s="37">
        <f t="shared" si="3"/>
        <v>5.030763662685489</v>
      </c>
      <c r="E67" s="28">
        <v>119.11</v>
      </c>
      <c r="F67" s="31">
        <v>477.62999999999994</v>
      </c>
      <c r="G67" s="38">
        <f t="shared" si="4"/>
        <v>4.0099907648392241</v>
      </c>
      <c r="H67" s="33">
        <f t="shared" si="5"/>
        <v>79.70938477158829</v>
      </c>
    </row>
    <row r="68" spans="1:8" x14ac:dyDescent="0.25">
      <c r="A68" s="34" t="s">
        <v>71</v>
      </c>
      <c r="B68" s="35">
        <v>13308.12</v>
      </c>
      <c r="C68" s="36">
        <v>335630.04999999964</v>
      </c>
      <c r="D68" s="37">
        <f t="shared" si="3"/>
        <v>25.219944665362171</v>
      </c>
      <c r="E68" s="28">
        <v>19174.22000000003</v>
      </c>
      <c r="F68" s="31">
        <v>487011.70999999956</v>
      </c>
      <c r="G68" s="38">
        <f t="shared" si="4"/>
        <v>25.399297077012719</v>
      </c>
      <c r="H68" s="33">
        <f t="shared" si="5"/>
        <v>100.71115307361033</v>
      </c>
    </row>
    <row r="69" spans="1:8" ht="15.75" thickBot="1" x14ac:dyDescent="0.3">
      <c r="A69" s="40" t="s">
        <v>72</v>
      </c>
      <c r="B69" s="41">
        <v>1473.7499999999998</v>
      </c>
      <c r="C69" s="42">
        <v>32589.149999999998</v>
      </c>
      <c r="D69" s="43">
        <f>C69/B69</f>
        <v>22.113078880407127</v>
      </c>
      <c r="E69" s="28">
        <v>1249.5499999999995</v>
      </c>
      <c r="F69" s="31">
        <v>32144.200000000004</v>
      </c>
      <c r="G69" s="32">
        <f t="shared" si="4"/>
        <v>25.724620863510879</v>
      </c>
      <c r="H69" s="33">
        <f t="shared" si="5"/>
        <v>116.33215348543658</v>
      </c>
    </row>
    <row r="70" spans="1:8" ht="15.75" thickBot="1" x14ac:dyDescent="0.3">
      <c r="A70" s="44" t="s">
        <v>73</v>
      </c>
      <c r="B70" s="45">
        <f>SUM(B71:B79)</f>
        <v>495938.89000000042</v>
      </c>
      <c r="C70" s="45">
        <f>SUM(C71:C79)</f>
        <v>3536143.3400000059</v>
      </c>
      <c r="D70" s="45">
        <f>C70/B70</f>
        <v>7.1301997308579752</v>
      </c>
      <c r="E70" s="45">
        <f>SUM(E71:E79)</f>
        <v>483455.23999999982</v>
      </c>
      <c r="F70" s="46">
        <f>SUM(F71:F79)</f>
        <v>3768400.6799999964</v>
      </c>
      <c r="G70" s="26">
        <f t="shared" si="4"/>
        <v>7.7947250711358471</v>
      </c>
      <c r="H70" s="26">
        <f t="shared" si="5"/>
        <v>109.31986992456815</v>
      </c>
    </row>
    <row r="71" spans="1:8" x14ac:dyDescent="0.25">
      <c r="A71" s="27" t="s">
        <v>74</v>
      </c>
      <c r="B71" s="28">
        <v>15</v>
      </c>
      <c r="C71" s="29">
        <v>202.6</v>
      </c>
      <c r="D71" s="30">
        <f>C71/B71</f>
        <v>13.506666666666666</v>
      </c>
      <c r="E71" s="28"/>
      <c r="F71" s="31"/>
      <c r="G71" s="47"/>
      <c r="H71" s="33">
        <f t="shared" si="5"/>
        <v>0</v>
      </c>
    </row>
    <row r="72" spans="1:8" x14ac:dyDescent="0.25">
      <c r="A72" s="34" t="s">
        <v>75</v>
      </c>
      <c r="B72" s="35">
        <v>87295.379999999976</v>
      </c>
      <c r="C72" s="36">
        <v>1001249.3900000004</v>
      </c>
      <c r="D72" s="37">
        <f t="shared" ref="D72:D78" si="6">C72/B72</f>
        <v>11.4696721636357</v>
      </c>
      <c r="E72" s="28">
        <v>81496.550000000047</v>
      </c>
      <c r="F72" s="31">
        <v>1040887.0699999968</v>
      </c>
      <c r="G72" s="38">
        <f t="shared" si="4"/>
        <v>12.77216115283403</v>
      </c>
      <c r="H72" s="33">
        <f t="shared" si="5"/>
        <v>111.35593912900003</v>
      </c>
    </row>
    <row r="73" spans="1:8" x14ac:dyDescent="0.25">
      <c r="A73" s="34" t="s">
        <v>76</v>
      </c>
      <c r="B73" s="35">
        <v>110746.51999999993</v>
      </c>
      <c r="C73" s="36">
        <v>1263283.800000004</v>
      </c>
      <c r="D73" s="37">
        <f t="shared" si="6"/>
        <v>11.406984165281264</v>
      </c>
      <c r="E73" s="28">
        <v>130752.69999999966</v>
      </c>
      <c r="F73" s="31">
        <v>1473347.630000002</v>
      </c>
      <c r="G73" s="38">
        <f t="shared" si="4"/>
        <v>11.268200427218755</v>
      </c>
      <c r="H73" s="33">
        <f t="shared" si="5"/>
        <v>98.783344168348052</v>
      </c>
    </row>
    <row r="74" spans="1:8" x14ac:dyDescent="0.25">
      <c r="A74" s="34" t="s">
        <v>77</v>
      </c>
      <c r="B74" s="35">
        <v>73941.46000000005</v>
      </c>
      <c r="C74" s="36">
        <v>182164.56999999975</v>
      </c>
      <c r="D74" s="37">
        <f t="shared" si="6"/>
        <v>2.4636323112905751</v>
      </c>
      <c r="E74" s="28">
        <v>73456.300000000017</v>
      </c>
      <c r="F74" s="31">
        <v>192456.72999999998</v>
      </c>
      <c r="G74" s="38">
        <f t="shared" si="4"/>
        <v>2.6200166629683217</v>
      </c>
      <c r="H74" s="33">
        <f t="shared" si="5"/>
        <v>106.34771475276781</v>
      </c>
    </row>
    <row r="75" spans="1:8" x14ac:dyDescent="0.25">
      <c r="A75" s="34" t="s">
        <v>78</v>
      </c>
      <c r="B75" s="35">
        <v>148367.41000000047</v>
      </c>
      <c r="C75" s="36">
        <v>597093.61000000278</v>
      </c>
      <c r="D75" s="37">
        <f t="shared" si="6"/>
        <v>4.0244256471148274</v>
      </c>
      <c r="E75" s="28">
        <v>127666.55000000015</v>
      </c>
      <c r="F75" s="31">
        <v>506874.62999999872</v>
      </c>
      <c r="G75" s="38">
        <f t="shared" si="4"/>
        <v>3.9703009911366616</v>
      </c>
      <c r="H75" s="33">
        <f t="shared" si="5"/>
        <v>98.65509613733407</v>
      </c>
    </row>
    <row r="76" spans="1:8" x14ac:dyDescent="0.25">
      <c r="A76" s="34" t="s">
        <v>79</v>
      </c>
      <c r="B76" s="35">
        <v>2148.5699999999988</v>
      </c>
      <c r="C76" s="36">
        <v>5607.68</v>
      </c>
      <c r="D76" s="37">
        <f t="shared" si="6"/>
        <v>2.6099591821537129</v>
      </c>
      <c r="E76" s="28">
        <v>1903.7500000000005</v>
      </c>
      <c r="F76" s="31">
        <v>6086.73</v>
      </c>
      <c r="G76" s="38">
        <f t="shared" si="4"/>
        <v>3.197231779382796</v>
      </c>
      <c r="H76" s="33">
        <f t="shared" si="5"/>
        <v>122.50121769124647</v>
      </c>
    </row>
    <row r="77" spans="1:8" x14ac:dyDescent="0.25">
      <c r="A77" s="34" t="s">
        <v>80</v>
      </c>
      <c r="B77" s="35">
        <v>20011.59999999998</v>
      </c>
      <c r="C77" s="36">
        <v>83483.549999999974</v>
      </c>
      <c r="D77" s="37">
        <f t="shared" si="6"/>
        <v>4.1717578804293538</v>
      </c>
      <c r="E77" s="28">
        <v>14661</v>
      </c>
      <c r="F77" s="31">
        <v>63015.890000000094</v>
      </c>
      <c r="G77" s="38">
        <f t="shared" si="4"/>
        <v>4.2981986221949455</v>
      </c>
      <c r="H77" s="33">
        <f t="shared" si="5"/>
        <v>103.03087440330019</v>
      </c>
    </row>
    <row r="78" spans="1:8" x14ac:dyDescent="0.25">
      <c r="A78" s="34" t="s">
        <v>81</v>
      </c>
      <c r="B78" s="35">
        <v>47113.749999999935</v>
      </c>
      <c r="C78" s="36">
        <v>379028.17999999906</v>
      </c>
      <c r="D78" s="37">
        <f t="shared" si="6"/>
        <v>8.0449588495927316</v>
      </c>
      <c r="E78" s="28">
        <v>47426.459999999985</v>
      </c>
      <c r="F78" s="31">
        <v>463166.50999999896</v>
      </c>
      <c r="G78" s="38">
        <f t="shared" si="4"/>
        <v>9.7659937089970263</v>
      </c>
      <c r="H78" s="33">
        <f t="shared" si="5"/>
        <v>121.39271177864907</v>
      </c>
    </row>
    <row r="79" spans="1:8" ht="15.75" thickBot="1" x14ac:dyDescent="0.3">
      <c r="A79" s="40" t="s">
        <v>82</v>
      </c>
      <c r="B79" s="41">
        <v>6299.2000000000025</v>
      </c>
      <c r="C79" s="42">
        <v>24029.960000000039</v>
      </c>
      <c r="D79" s="43">
        <f>C79/B79</f>
        <v>3.8147637795275635</v>
      </c>
      <c r="E79" s="28">
        <v>6091.9300000000148</v>
      </c>
      <c r="F79" s="31">
        <v>22565.489999999936</v>
      </c>
      <c r="G79" s="48">
        <f t="shared" ref="G79:G137" si="7">F79/E79</f>
        <v>3.7041610786729136</v>
      </c>
      <c r="H79" s="33">
        <f t="shared" ref="H79:H137" si="8">(G79/D79)*100</f>
        <v>97.100667112123332</v>
      </c>
    </row>
    <row r="80" spans="1:8" ht="15.75" thickBot="1" x14ac:dyDescent="0.3">
      <c r="A80" s="44" t="s">
        <v>83</v>
      </c>
      <c r="B80" s="45">
        <f>SUM(B81:B87)</f>
        <v>234389.16000000009</v>
      </c>
      <c r="C80" s="45">
        <f>SUM(C81:C87)</f>
        <v>877385.87999999919</v>
      </c>
      <c r="D80" s="45">
        <f>C80/B80</f>
        <v>3.7432869335766163</v>
      </c>
      <c r="E80" s="45">
        <f>SUM(E81:E87)</f>
        <v>272724.79000000015</v>
      </c>
      <c r="F80" s="46">
        <f>SUM(F81:F87)</f>
        <v>1058214.7799999993</v>
      </c>
      <c r="G80" s="26">
        <f t="shared" si="7"/>
        <v>3.8801561823551087</v>
      </c>
      <c r="H80" s="26">
        <f t="shared" si="8"/>
        <v>103.65639212828704</v>
      </c>
    </row>
    <row r="81" spans="1:8" x14ac:dyDescent="0.25">
      <c r="A81" s="27" t="s">
        <v>84</v>
      </c>
      <c r="B81" s="28">
        <v>67.95</v>
      </c>
      <c r="C81" s="29">
        <v>433.31</v>
      </c>
      <c r="D81" s="30">
        <f>C81/B81</f>
        <v>6.3768947755702721</v>
      </c>
      <c r="E81" s="28">
        <v>99.5</v>
      </c>
      <c r="F81" s="31">
        <v>444.05999999999995</v>
      </c>
      <c r="G81" s="47">
        <f t="shared" si="7"/>
        <v>4.4629145728643209</v>
      </c>
      <c r="H81" s="33">
        <f t="shared" si="8"/>
        <v>69.985701974598001</v>
      </c>
    </row>
    <row r="82" spans="1:8" x14ac:dyDescent="0.25">
      <c r="A82" s="34" t="s">
        <v>85</v>
      </c>
      <c r="B82" s="35">
        <v>5423.58</v>
      </c>
      <c r="C82" s="36">
        <v>9731.3199999999979</v>
      </c>
      <c r="D82" s="37">
        <f t="shared" ref="D82:D86" si="9">C82/B82</f>
        <v>1.7942613550459288</v>
      </c>
      <c r="E82" s="28">
        <v>5898.850000000004</v>
      </c>
      <c r="F82" s="31">
        <v>10098.369999999992</v>
      </c>
      <c r="G82" s="38">
        <f t="shared" si="7"/>
        <v>1.7119218152690754</v>
      </c>
      <c r="H82" s="33">
        <f t="shared" si="8"/>
        <v>95.410950609547868</v>
      </c>
    </row>
    <row r="83" spans="1:8" x14ac:dyDescent="0.25">
      <c r="A83" s="34" t="s">
        <v>86</v>
      </c>
      <c r="B83" s="35">
        <v>7418.4599999999973</v>
      </c>
      <c r="C83" s="36">
        <v>18868.840000000004</v>
      </c>
      <c r="D83" s="37">
        <f t="shared" si="9"/>
        <v>2.543498246266747</v>
      </c>
      <c r="E83" s="28">
        <v>8105.020000000005</v>
      </c>
      <c r="F83" s="31">
        <v>21260.710000000006</v>
      </c>
      <c r="G83" s="38">
        <f t="shared" si="7"/>
        <v>2.6231533049887594</v>
      </c>
      <c r="H83" s="33">
        <f t="shared" si="8"/>
        <v>103.13171274401023</v>
      </c>
    </row>
    <row r="84" spans="1:8" x14ac:dyDescent="0.25">
      <c r="A84" s="34" t="s">
        <v>87</v>
      </c>
      <c r="B84" s="35">
        <v>35106.859999999986</v>
      </c>
      <c r="C84" s="36">
        <v>156064.34999999971</v>
      </c>
      <c r="D84" s="37">
        <f t="shared" si="9"/>
        <v>4.4454089599582467</v>
      </c>
      <c r="E84" s="28">
        <v>43385.540000000103</v>
      </c>
      <c r="F84" s="31">
        <v>204389.15999999983</v>
      </c>
      <c r="G84" s="38">
        <f t="shared" si="7"/>
        <v>4.7109972585335882</v>
      </c>
      <c r="H84" s="33">
        <f t="shared" si="8"/>
        <v>105.97444016889361</v>
      </c>
    </row>
    <row r="85" spans="1:8" x14ac:dyDescent="0.25">
      <c r="A85" s="34" t="s">
        <v>88</v>
      </c>
      <c r="B85" s="35">
        <v>19011.260000000002</v>
      </c>
      <c r="C85" s="36">
        <v>101923.64000000006</v>
      </c>
      <c r="D85" s="37">
        <f t="shared" si="9"/>
        <v>5.3612248741009303</v>
      </c>
      <c r="E85" s="28">
        <v>14660.719999999992</v>
      </c>
      <c r="F85" s="31">
        <v>103800.70000000006</v>
      </c>
      <c r="G85" s="38">
        <f t="shared" si="7"/>
        <v>7.0801911502300099</v>
      </c>
      <c r="H85" s="33">
        <f t="shared" si="8"/>
        <v>132.06293928152655</v>
      </c>
    </row>
    <row r="86" spans="1:8" x14ac:dyDescent="0.25">
      <c r="A86" s="34" t="s">
        <v>89</v>
      </c>
      <c r="B86" s="35">
        <v>72432.700000000157</v>
      </c>
      <c r="C86" s="36">
        <v>319215.95999999979</v>
      </c>
      <c r="D86" s="37">
        <f t="shared" si="9"/>
        <v>4.4070697350782053</v>
      </c>
      <c r="E86" s="28">
        <v>80476.730000000069</v>
      </c>
      <c r="F86" s="31">
        <v>387794.34999999963</v>
      </c>
      <c r="G86" s="38">
        <f t="shared" si="7"/>
        <v>4.8187140556033938</v>
      </c>
      <c r="H86" s="33">
        <f t="shared" si="8"/>
        <v>109.34054474447483</v>
      </c>
    </row>
    <row r="87" spans="1:8" ht="15.75" thickBot="1" x14ac:dyDescent="0.3">
      <c r="A87" s="40" t="s">
        <v>90</v>
      </c>
      <c r="B87" s="41">
        <v>94928.349999999933</v>
      </c>
      <c r="C87" s="42">
        <v>271148.45999999956</v>
      </c>
      <c r="D87" s="43">
        <f>C87/B87</f>
        <v>2.8563486039734154</v>
      </c>
      <c r="E87" s="28">
        <v>120098.43</v>
      </c>
      <c r="F87" s="31">
        <v>330427.42999999982</v>
      </c>
      <c r="G87" s="48">
        <f t="shared" si="7"/>
        <v>2.751305158610315</v>
      </c>
      <c r="H87" s="33">
        <f t="shared" si="8"/>
        <v>96.322457097254301</v>
      </c>
    </row>
    <row r="88" spans="1:8" ht="15.75" thickBot="1" x14ac:dyDescent="0.3">
      <c r="A88" s="44" t="s">
        <v>91</v>
      </c>
      <c r="B88" s="45">
        <f>SUM(B89:B96)</f>
        <v>48259782.800000004</v>
      </c>
      <c r="C88" s="45">
        <f>SUM(C89:C96)</f>
        <v>32151383.710000057</v>
      </c>
      <c r="D88" s="45">
        <f>C88/B88</f>
        <v>0.66621484483763682</v>
      </c>
      <c r="E88" s="45">
        <f>SUM(E89:E96)</f>
        <v>35687593.959999993</v>
      </c>
      <c r="F88" s="46">
        <f>SUM(F89:F96)</f>
        <v>25503618.689999975</v>
      </c>
      <c r="G88" s="26">
        <f t="shared" si="7"/>
        <v>0.71463541976478984</v>
      </c>
      <c r="H88" s="26">
        <f t="shared" si="8"/>
        <v>107.26801200879179</v>
      </c>
    </row>
    <row r="89" spans="1:8" x14ac:dyDescent="0.25">
      <c r="A89" s="27" t="s">
        <v>92</v>
      </c>
      <c r="B89" s="28">
        <v>1777.2</v>
      </c>
      <c r="C89" s="29">
        <v>3792.2000000000003</v>
      </c>
      <c r="D89" s="30">
        <f>C89/B89</f>
        <v>2.1338059869457573</v>
      </c>
      <c r="E89" s="28">
        <v>450</v>
      </c>
      <c r="F89" s="31">
        <v>1136.9699999999998</v>
      </c>
      <c r="G89" s="47">
        <f t="shared" si="7"/>
        <v>2.5265999999999997</v>
      </c>
      <c r="H89" s="33">
        <f t="shared" si="8"/>
        <v>118.4081409208375</v>
      </c>
    </row>
    <row r="90" spans="1:8" x14ac:dyDescent="0.25">
      <c r="A90" s="34" t="s">
        <v>93</v>
      </c>
      <c r="B90" s="35">
        <v>13515765.01</v>
      </c>
      <c r="C90" s="36">
        <v>12381482.480000051</v>
      </c>
      <c r="D90" s="37">
        <f t="shared" ref="D90:D95" si="10">C90/B90</f>
        <v>0.91607707524060089</v>
      </c>
      <c r="E90" s="28">
        <v>11764138.569999998</v>
      </c>
      <c r="F90" s="31">
        <v>10371115.599999988</v>
      </c>
      <c r="G90" s="38">
        <f t="shared" si="7"/>
        <v>0.8815873375078741</v>
      </c>
      <c r="H90" s="33">
        <f t="shared" si="8"/>
        <v>96.23506158325506</v>
      </c>
    </row>
    <row r="91" spans="1:8" x14ac:dyDescent="0.25">
      <c r="A91" s="34" t="s">
        <v>94</v>
      </c>
      <c r="B91" s="35">
        <v>8788.35</v>
      </c>
      <c r="C91" s="36">
        <v>7929.4299999999994</v>
      </c>
      <c r="D91" s="37">
        <f t="shared" si="10"/>
        <v>0.90226606814703547</v>
      </c>
      <c r="E91" s="28">
        <v>7052</v>
      </c>
      <c r="F91" s="31">
        <v>7719.18</v>
      </c>
      <c r="G91" s="38">
        <f t="shared" si="7"/>
        <v>1.0946086216676121</v>
      </c>
      <c r="H91" s="33">
        <f t="shared" si="8"/>
        <v>121.31771993992709</v>
      </c>
    </row>
    <row r="92" spans="1:8" x14ac:dyDescent="0.25">
      <c r="A92" s="34" t="s">
        <v>95</v>
      </c>
      <c r="B92" s="35">
        <v>1886827.1499999987</v>
      </c>
      <c r="C92" s="36">
        <v>876301.38000000163</v>
      </c>
      <c r="D92" s="37">
        <f t="shared" si="10"/>
        <v>0.46443119074261902</v>
      </c>
      <c r="E92" s="28">
        <v>1078145.49</v>
      </c>
      <c r="F92" s="31">
        <v>586429.73999999929</v>
      </c>
      <c r="G92" s="38">
        <f t="shared" si="7"/>
        <v>0.5439244939010961</v>
      </c>
      <c r="H92" s="33">
        <f t="shared" si="8"/>
        <v>117.1162714182414</v>
      </c>
    </row>
    <row r="93" spans="1:8" x14ac:dyDescent="0.25">
      <c r="A93" s="34" t="s">
        <v>96</v>
      </c>
      <c r="B93" s="35">
        <v>6714.7699999999995</v>
      </c>
      <c r="C93" s="36">
        <v>29351.349999999984</v>
      </c>
      <c r="D93" s="37">
        <f t="shared" si="10"/>
        <v>4.3711623778625306</v>
      </c>
      <c r="E93" s="28">
        <v>3269.2500000000005</v>
      </c>
      <c r="F93" s="31">
        <v>15167.910000000007</v>
      </c>
      <c r="G93" s="38">
        <f t="shared" si="7"/>
        <v>4.6395687084193638</v>
      </c>
      <c r="H93" s="33">
        <f t="shared" si="8"/>
        <v>106.14038801020433</v>
      </c>
    </row>
    <row r="94" spans="1:8" x14ac:dyDescent="0.25">
      <c r="A94" s="34" t="s">
        <v>97</v>
      </c>
      <c r="B94" s="35">
        <v>31194319.360000003</v>
      </c>
      <c r="C94" s="36">
        <v>18138408.270000007</v>
      </c>
      <c r="D94" s="37">
        <f t="shared" si="10"/>
        <v>0.58146510781891303</v>
      </c>
      <c r="E94" s="28">
        <v>19877752.019999996</v>
      </c>
      <c r="F94" s="31">
        <v>13245937.169999989</v>
      </c>
      <c r="G94" s="38">
        <f t="shared" si="7"/>
        <v>0.66636997768523276</v>
      </c>
      <c r="H94" s="33">
        <f t="shared" si="8"/>
        <v>114.60188560321349</v>
      </c>
    </row>
    <row r="95" spans="1:8" x14ac:dyDescent="0.25">
      <c r="A95" s="34" t="s">
        <v>98</v>
      </c>
      <c r="B95" s="35">
        <v>538269.9</v>
      </c>
      <c r="C95" s="36">
        <v>219499.14999999991</v>
      </c>
      <c r="D95" s="37">
        <f t="shared" si="10"/>
        <v>0.40778640975466007</v>
      </c>
      <c r="E95" s="28">
        <v>1728493.55</v>
      </c>
      <c r="F95" s="31">
        <v>715982.48999999918</v>
      </c>
      <c r="G95" s="38">
        <f t="shared" si="7"/>
        <v>0.41422340858604834</v>
      </c>
      <c r="H95" s="33">
        <f t="shared" si="8"/>
        <v>101.5785221570432</v>
      </c>
    </row>
    <row r="96" spans="1:8" ht="15.75" thickBot="1" x14ac:dyDescent="0.3">
      <c r="A96" s="40" t="s">
        <v>99</v>
      </c>
      <c r="B96" s="41">
        <v>1107321.060000001</v>
      </c>
      <c r="C96" s="42">
        <v>494619.44999999972</v>
      </c>
      <c r="D96" s="43">
        <f>C96/B96</f>
        <v>0.44668115496692468</v>
      </c>
      <c r="E96" s="28">
        <v>1228293.0799999996</v>
      </c>
      <c r="F96" s="31">
        <v>560129.63000000082</v>
      </c>
      <c r="G96" s="48">
        <f t="shared" si="7"/>
        <v>0.45602278407365204</v>
      </c>
      <c r="H96" s="33">
        <f t="shared" si="8"/>
        <v>102.09134166571658</v>
      </c>
    </row>
    <row r="97" spans="1:8" ht="15.75" thickBot="1" x14ac:dyDescent="0.3">
      <c r="A97" s="44" t="s">
        <v>100</v>
      </c>
      <c r="B97" s="45">
        <f>SUM(B98:B106)</f>
        <v>1094119.1000000006</v>
      </c>
      <c r="C97" s="46">
        <f>SUM(C98:C106)</f>
        <v>7000257.8800000073</v>
      </c>
      <c r="D97" s="49">
        <f>C97/B97</f>
        <v>6.3980766627691663</v>
      </c>
      <c r="E97" s="45">
        <f>SUM(E98:E107)</f>
        <v>876504.07000000053</v>
      </c>
      <c r="F97" s="46">
        <f>SUM(F98:F107)</f>
        <v>6421503.1100000087</v>
      </c>
      <c r="G97" s="26">
        <f t="shared" si="7"/>
        <v>7.32626730415525</v>
      </c>
      <c r="H97" s="26">
        <f t="shared" si="8"/>
        <v>114.50733853795919</v>
      </c>
    </row>
    <row r="98" spans="1:8" x14ac:dyDescent="0.25">
      <c r="A98" s="27" t="s">
        <v>101</v>
      </c>
      <c r="B98" s="28">
        <v>1842.9800000000005</v>
      </c>
      <c r="C98" s="29">
        <v>79755.720000000074</v>
      </c>
      <c r="D98" s="30">
        <f>C98/B98</f>
        <v>43.27541264690884</v>
      </c>
      <c r="E98" s="28">
        <v>2087.9100000000012</v>
      </c>
      <c r="F98" s="31">
        <v>97072</v>
      </c>
      <c r="G98" s="47">
        <f t="shared" si="7"/>
        <v>46.492425439793834</v>
      </c>
      <c r="H98" s="33">
        <f t="shared" si="8"/>
        <v>107.43381194105098</v>
      </c>
    </row>
    <row r="99" spans="1:8" x14ac:dyDescent="0.25">
      <c r="A99" s="34" t="s">
        <v>102</v>
      </c>
      <c r="B99" s="35">
        <v>7512.0700000000033</v>
      </c>
      <c r="C99" s="36">
        <v>415759.27000000054</v>
      </c>
      <c r="D99" s="37">
        <f t="shared" ref="D99:D105" si="11">C99/B99</f>
        <v>55.345499975373016</v>
      </c>
      <c r="E99" s="28">
        <v>6897.9000000000069</v>
      </c>
      <c r="F99" s="31">
        <v>388261.62</v>
      </c>
      <c r="G99" s="38">
        <f t="shared" si="7"/>
        <v>56.286930805027559</v>
      </c>
      <c r="H99" s="33">
        <f t="shared" si="8"/>
        <v>101.70100700160528</v>
      </c>
    </row>
    <row r="100" spans="1:8" x14ac:dyDescent="0.25">
      <c r="A100" s="34" t="s">
        <v>103</v>
      </c>
      <c r="B100" s="35">
        <v>5461.4500000000007</v>
      </c>
      <c r="C100" s="36">
        <v>8890.6099999999988</v>
      </c>
      <c r="D100" s="37">
        <f t="shared" si="11"/>
        <v>1.6278845361579797</v>
      </c>
      <c r="E100" s="28">
        <v>5489.6499999999951</v>
      </c>
      <c r="F100" s="31">
        <v>11036.050000000005</v>
      </c>
      <c r="G100" s="38">
        <f t="shared" si="7"/>
        <v>2.0103376353683777</v>
      </c>
      <c r="H100" s="33">
        <f t="shared" si="8"/>
        <v>123.49387138433279</v>
      </c>
    </row>
    <row r="101" spans="1:8" x14ac:dyDescent="0.25">
      <c r="A101" s="34" t="s">
        <v>104</v>
      </c>
      <c r="B101" s="35">
        <v>869153.05000000063</v>
      </c>
      <c r="C101" s="36">
        <v>3112770.0600000005</v>
      </c>
      <c r="D101" s="37">
        <f t="shared" si="11"/>
        <v>3.581383117737432</v>
      </c>
      <c r="E101" s="28">
        <v>638439.36</v>
      </c>
      <c r="F101" s="31">
        <v>2338788.9800000032</v>
      </c>
      <c r="G101" s="38">
        <f t="shared" si="7"/>
        <v>3.6632907156601422</v>
      </c>
      <c r="H101" s="33">
        <f t="shared" si="8"/>
        <v>102.28703814224869</v>
      </c>
    </row>
    <row r="102" spans="1:8" x14ac:dyDescent="0.25">
      <c r="A102" s="34" t="s">
        <v>105</v>
      </c>
      <c r="B102" s="35">
        <v>4273.2000000000007</v>
      </c>
      <c r="C102" s="36">
        <v>39506.950000000004</v>
      </c>
      <c r="D102" s="37">
        <f t="shared" si="11"/>
        <v>9.2452845642609756</v>
      </c>
      <c r="E102" s="28">
        <v>7995.14</v>
      </c>
      <c r="F102" s="31">
        <v>75081.780000000013</v>
      </c>
      <c r="G102" s="38">
        <f t="shared" si="7"/>
        <v>9.3909274884492344</v>
      </c>
      <c r="H102" s="33">
        <f t="shared" si="8"/>
        <v>101.57532116157097</v>
      </c>
    </row>
    <row r="103" spans="1:8" x14ac:dyDescent="0.25">
      <c r="A103" s="34" t="s">
        <v>106</v>
      </c>
      <c r="B103" s="35">
        <v>1678.399999999999</v>
      </c>
      <c r="C103" s="36">
        <v>10308.100000000013</v>
      </c>
      <c r="D103" s="37">
        <f t="shared" si="11"/>
        <v>6.141622974261213</v>
      </c>
      <c r="E103" s="28">
        <v>1149.8999999999996</v>
      </c>
      <c r="F103" s="31">
        <v>7284.8000000000011</v>
      </c>
      <c r="G103" s="38">
        <f t="shared" si="7"/>
        <v>6.3351595790938369</v>
      </c>
      <c r="H103" s="33">
        <f t="shared" si="8"/>
        <v>103.15122900972125</v>
      </c>
    </row>
    <row r="104" spans="1:8" x14ac:dyDescent="0.25">
      <c r="A104" s="34" t="s">
        <v>107</v>
      </c>
      <c r="B104" s="35">
        <v>6844.4900000000016</v>
      </c>
      <c r="C104" s="36">
        <v>46460.250000000015</v>
      </c>
      <c r="D104" s="37">
        <f t="shared" si="11"/>
        <v>6.7879783592349474</v>
      </c>
      <c r="E104" s="28">
        <v>6229.36</v>
      </c>
      <c r="F104" s="31">
        <v>47803.51</v>
      </c>
      <c r="G104" s="38">
        <f t="shared" si="7"/>
        <v>7.6739039002401537</v>
      </c>
      <c r="H104" s="33">
        <f t="shared" si="8"/>
        <v>113.05139018011036</v>
      </c>
    </row>
    <row r="105" spans="1:8" x14ac:dyDescent="0.25">
      <c r="A105" s="34" t="s">
        <v>108</v>
      </c>
      <c r="B105" s="35">
        <v>197144.16</v>
      </c>
      <c r="C105" s="36">
        <v>3283266.9100000062</v>
      </c>
      <c r="D105" s="37">
        <f t="shared" si="11"/>
        <v>16.654142379870681</v>
      </c>
      <c r="E105" s="28">
        <v>207484.3500000005</v>
      </c>
      <c r="F105" s="31">
        <v>3445594.8400000059</v>
      </c>
      <c r="G105" s="38">
        <f t="shared" si="7"/>
        <v>16.606528829764738</v>
      </c>
      <c r="H105" s="33">
        <f t="shared" si="8"/>
        <v>99.714103860649757</v>
      </c>
    </row>
    <row r="106" spans="1:8" x14ac:dyDescent="0.25">
      <c r="A106" s="40" t="s">
        <v>109</v>
      </c>
      <c r="B106" s="41">
        <v>209.29999999999998</v>
      </c>
      <c r="C106" s="42">
        <v>3540.0099999999998</v>
      </c>
      <c r="D106" s="43">
        <f>C106/B106</f>
        <v>16.913569039655997</v>
      </c>
      <c r="E106" s="28">
        <v>724.49999999999989</v>
      </c>
      <c r="F106" s="31">
        <v>10565.529999999999</v>
      </c>
      <c r="G106" s="48">
        <f t="shared" si="7"/>
        <v>14.5832022084196</v>
      </c>
      <c r="H106" s="33">
        <f t="shared" si="8"/>
        <v>86.221909605402871</v>
      </c>
    </row>
    <row r="107" spans="1:8" ht="15.75" thickBot="1" x14ac:dyDescent="0.3">
      <c r="A107" s="50"/>
      <c r="B107" s="41"/>
      <c r="C107" s="51"/>
      <c r="D107" s="52"/>
      <c r="E107" s="31">
        <v>6</v>
      </c>
      <c r="F107" s="31">
        <v>14</v>
      </c>
      <c r="G107" s="48">
        <f t="shared" si="7"/>
        <v>2.3333333333333335</v>
      </c>
      <c r="H107" s="33"/>
    </row>
    <row r="108" spans="1:8" ht="15.75" thickBot="1" x14ac:dyDescent="0.3">
      <c r="A108" s="44" t="s">
        <v>110</v>
      </c>
      <c r="B108" s="45">
        <f>SUM(B109:B118)</f>
        <v>51214.170000000006</v>
      </c>
      <c r="C108" s="45">
        <f>SUM(C109:C118)</f>
        <v>609038.68999999994</v>
      </c>
      <c r="D108" s="45">
        <f>C108/B108</f>
        <v>11.891995711343167</v>
      </c>
      <c r="E108" s="45">
        <f>SUM(E109:E118)</f>
        <v>40918.22</v>
      </c>
      <c r="F108" s="46">
        <f>SUM(F109:F118)</f>
        <v>551440.6399999999</v>
      </c>
      <c r="G108" s="26">
        <f t="shared" si="7"/>
        <v>13.476652698968818</v>
      </c>
      <c r="H108" s="26">
        <f t="shared" si="8"/>
        <v>113.32540833423046</v>
      </c>
    </row>
    <row r="109" spans="1:8" x14ac:dyDescent="0.25">
      <c r="A109" s="27" t="s">
        <v>111</v>
      </c>
      <c r="B109" s="28">
        <v>1993</v>
      </c>
      <c r="C109" s="29">
        <v>6432.7</v>
      </c>
      <c r="D109" s="30">
        <f>C109/B109</f>
        <v>3.2276467636728547</v>
      </c>
      <c r="E109" s="28">
        <v>1087</v>
      </c>
      <c r="F109" s="31">
        <v>2848.5</v>
      </c>
      <c r="G109" s="47">
        <f t="shared" si="7"/>
        <v>2.6205151793928243</v>
      </c>
      <c r="H109" s="33">
        <f t="shared" si="8"/>
        <v>81.189652129430868</v>
      </c>
    </row>
    <row r="110" spans="1:8" x14ac:dyDescent="0.25">
      <c r="A110" s="34" t="s">
        <v>112</v>
      </c>
      <c r="B110" s="35">
        <v>14699.499999999998</v>
      </c>
      <c r="C110" s="36">
        <v>163737.5199999999</v>
      </c>
      <c r="D110" s="37">
        <f t="shared" ref="D110:D117" si="12">C110/B110</f>
        <v>11.138985679785021</v>
      </c>
      <c r="E110" s="28">
        <v>10372.000000000005</v>
      </c>
      <c r="F110" s="31">
        <v>137707.31000000008</v>
      </c>
      <c r="G110" s="38">
        <f t="shared" si="7"/>
        <v>13.276832819128424</v>
      </c>
      <c r="H110" s="33">
        <f t="shared" si="8"/>
        <v>119.19247587527792</v>
      </c>
    </row>
    <row r="111" spans="1:8" x14ac:dyDescent="0.25">
      <c r="A111" s="34" t="s">
        <v>113</v>
      </c>
      <c r="B111" s="35">
        <v>5405.8699999999981</v>
      </c>
      <c r="C111" s="36">
        <v>50261.789999999979</v>
      </c>
      <c r="D111" s="37">
        <f t="shared" si="12"/>
        <v>9.2976320185280077</v>
      </c>
      <c r="E111" s="28">
        <v>4456.7700000000004</v>
      </c>
      <c r="F111" s="31">
        <v>44019.020000000004</v>
      </c>
      <c r="G111" s="38">
        <f t="shared" si="7"/>
        <v>9.8768884191914772</v>
      </c>
      <c r="H111" s="33">
        <f t="shared" si="8"/>
        <v>106.23014977909587</v>
      </c>
    </row>
    <row r="112" spans="1:8" x14ac:dyDescent="0.25">
      <c r="A112" s="34" t="s">
        <v>114</v>
      </c>
      <c r="B112" s="35">
        <v>31</v>
      </c>
      <c r="C112" s="36">
        <v>166.5</v>
      </c>
      <c r="D112" s="37">
        <f t="shared" si="12"/>
        <v>5.370967741935484</v>
      </c>
      <c r="E112" s="28">
        <v>8.5</v>
      </c>
      <c r="F112" s="31">
        <v>25.5</v>
      </c>
      <c r="G112" s="38">
        <f t="shared" si="7"/>
        <v>3</v>
      </c>
      <c r="H112" s="33">
        <f t="shared" si="8"/>
        <v>55.85585585585585</v>
      </c>
    </row>
    <row r="113" spans="1:8" x14ac:dyDescent="0.25">
      <c r="A113" s="34" t="s">
        <v>115</v>
      </c>
      <c r="B113" s="35">
        <v>537.1</v>
      </c>
      <c r="C113" s="36">
        <v>7072.75</v>
      </c>
      <c r="D113" s="37">
        <f t="shared" si="12"/>
        <v>13.168404393967604</v>
      </c>
      <c r="E113" s="28">
        <v>76.7</v>
      </c>
      <c r="F113" s="31">
        <v>1930</v>
      </c>
      <c r="G113" s="38">
        <f t="shared" si="7"/>
        <v>25.162972620599739</v>
      </c>
      <c r="H113" s="33">
        <f t="shared" si="8"/>
        <v>191.08596507050467</v>
      </c>
    </row>
    <row r="114" spans="1:8" x14ac:dyDescent="0.25">
      <c r="A114" s="34" t="s">
        <v>116</v>
      </c>
      <c r="B114" s="35">
        <v>4083.2999999999997</v>
      </c>
      <c r="C114" s="36">
        <v>39288.649999999994</v>
      </c>
      <c r="D114" s="37">
        <f t="shared" si="12"/>
        <v>9.6217887492959111</v>
      </c>
      <c r="E114" s="28">
        <v>4898.0500000000011</v>
      </c>
      <c r="F114" s="31">
        <v>50763.899999999972</v>
      </c>
      <c r="G114" s="38">
        <f t="shared" si="7"/>
        <v>10.3641040822368</v>
      </c>
      <c r="H114" s="33">
        <f t="shared" si="8"/>
        <v>107.71494108094204</v>
      </c>
    </row>
    <row r="115" spans="1:8" x14ac:dyDescent="0.25">
      <c r="A115" s="34" t="s">
        <v>117</v>
      </c>
      <c r="B115" s="35">
        <v>5138.0000000000009</v>
      </c>
      <c r="C115" s="36">
        <v>16291.090000000002</v>
      </c>
      <c r="D115" s="37">
        <f t="shared" si="12"/>
        <v>3.1707065005838846</v>
      </c>
      <c r="E115" s="28">
        <v>5014.3999999999996</v>
      </c>
      <c r="F115" s="31">
        <v>23301.270000000004</v>
      </c>
      <c r="G115" s="38">
        <f t="shared" si="7"/>
        <v>4.6468710114869189</v>
      </c>
      <c r="H115" s="33">
        <f t="shared" si="8"/>
        <v>146.55632776578972</v>
      </c>
    </row>
    <row r="116" spans="1:8" x14ac:dyDescent="0.25">
      <c r="A116" s="34" t="s">
        <v>118</v>
      </c>
      <c r="B116" s="35">
        <v>18380.300000000007</v>
      </c>
      <c r="C116" s="36">
        <v>318563.19</v>
      </c>
      <c r="D116" s="37">
        <f t="shared" si="12"/>
        <v>17.33177314842521</v>
      </c>
      <c r="E116" s="28">
        <v>14615.299999999997</v>
      </c>
      <c r="F116" s="31">
        <v>287853.1399999999</v>
      </c>
      <c r="G116" s="38">
        <f t="shared" si="7"/>
        <v>19.695328867693441</v>
      </c>
      <c r="H116" s="33">
        <f t="shared" si="8"/>
        <v>113.6371258671995</v>
      </c>
    </row>
    <row r="117" spans="1:8" x14ac:dyDescent="0.25">
      <c r="A117" s="34" t="s">
        <v>119</v>
      </c>
      <c r="B117" s="35">
        <v>801.1</v>
      </c>
      <c r="C117" s="36">
        <v>6327.9</v>
      </c>
      <c r="D117" s="37">
        <f t="shared" si="12"/>
        <v>7.8990138559480707</v>
      </c>
      <c r="E117" s="28">
        <v>314.5</v>
      </c>
      <c r="F117" s="31">
        <v>2579.5</v>
      </c>
      <c r="G117" s="38">
        <f t="shared" si="7"/>
        <v>8.2019077901430837</v>
      </c>
      <c r="H117" s="33">
        <f t="shared" si="8"/>
        <v>103.83457909707209</v>
      </c>
    </row>
    <row r="118" spans="1:8" ht="15.75" thickBot="1" x14ac:dyDescent="0.3">
      <c r="A118" s="40" t="s">
        <v>120</v>
      </c>
      <c r="B118" s="41">
        <v>145</v>
      </c>
      <c r="C118" s="42">
        <v>896.6</v>
      </c>
      <c r="D118" s="43">
        <f>C118/B118</f>
        <v>6.1834482758620695</v>
      </c>
      <c r="E118" s="28">
        <v>75</v>
      </c>
      <c r="F118" s="31">
        <v>412.5</v>
      </c>
      <c r="G118" s="48">
        <f t="shared" si="7"/>
        <v>5.5</v>
      </c>
      <c r="H118" s="33">
        <f t="shared" si="8"/>
        <v>88.947133615882208</v>
      </c>
    </row>
    <row r="119" spans="1:8" ht="15.75" thickBot="1" x14ac:dyDescent="0.3">
      <c r="A119" s="44" t="s">
        <v>121</v>
      </c>
      <c r="B119" s="45">
        <f>SUM(B120:B128)</f>
        <v>271544.8</v>
      </c>
      <c r="C119" s="45">
        <f>SUM(C120:C128)</f>
        <v>2096863.1899999995</v>
      </c>
      <c r="D119" s="45">
        <f>C119/B119</f>
        <v>7.7219788042341433</v>
      </c>
      <c r="E119" s="45">
        <f>SUM(E120:E128)</f>
        <v>252465.75</v>
      </c>
      <c r="F119" s="46">
        <f>SUM(F120:F128)</f>
        <v>2297267.3099999996</v>
      </c>
      <c r="G119" s="26">
        <f t="shared" si="7"/>
        <v>9.0993226209891827</v>
      </c>
      <c r="H119" s="26">
        <f t="shared" si="8"/>
        <v>117.83666922265843</v>
      </c>
    </row>
    <row r="120" spans="1:8" x14ac:dyDescent="0.25">
      <c r="A120" s="27" t="s">
        <v>122</v>
      </c>
      <c r="B120" s="28">
        <v>24880.769999999946</v>
      </c>
      <c r="C120" s="29">
        <v>285280.94999999984</v>
      </c>
      <c r="D120" s="30">
        <f>C120/B120</f>
        <v>11.465921271729149</v>
      </c>
      <c r="E120" s="28">
        <v>37561.139999999992</v>
      </c>
      <c r="F120" s="31">
        <v>432175.02999999985</v>
      </c>
      <c r="G120" s="47">
        <f t="shared" si="7"/>
        <v>11.505908233882144</v>
      </c>
      <c r="H120" s="33">
        <f t="shared" si="8"/>
        <v>100.34874617752337</v>
      </c>
    </row>
    <row r="121" spans="1:8" x14ac:dyDescent="0.25">
      <c r="A121" s="34" t="s">
        <v>123</v>
      </c>
      <c r="B121" s="35">
        <v>254.70000000000002</v>
      </c>
      <c r="C121" s="36">
        <v>2239.3999999999996</v>
      </c>
      <c r="D121" s="37">
        <f t="shared" ref="D121:D126" si="13">C121/B121</f>
        <v>8.7923046721633273</v>
      </c>
      <c r="E121" s="28">
        <v>305.10000000000008</v>
      </c>
      <c r="F121" s="31">
        <v>2909.5</v>
      </c>
      <c r="G121" s="38">
        <f t="shared" si="7"/>
        <v>9.5362176335627638</v>
      </c>
      <c r="H121" s="33">
        <f t="shared" si="8"/>
        <v>108.46095522320427</v>
      </c>
    </row>
    <row r="122" spans="1:8" x14ac:dyDescent="0.25">
      <c r="A122" s="34" t="s">
        <v>124</v>
      </c>
      <c r="B122" s="35">
        <v>35992.180000000008</v>
      </c>
      <c r="C122" s="36">
        <v>415108.73000000004</v>
      </c>
      <c r="D122" s="37">
        <f t="shared" si="13"/>
        <v>11.533303345337792</v>
      </c>
      <c r="E122" s="28">
        <v>35621.800000000003</v>
      </c>
      <c r="F122" s="31">
        <v>416183.71999999986</v>
      </c>
      <c r="G122" s="38">
        <f t="shared" si="7"/>
        <v>11.683399491322724</v>
      </c>
      <c r="H122" s="33">
        <f t="shared" si="8"/>
        <v>101.30141505421868</v>
      </c>
    </row>
    <row r="123" spans="1:8" x14ac:dyDescent="0.25">
      <c r="A123" s="34" t="s">
        <v>125</v>
      </c>
      <c r="B123" s="35">
        <v>1229.1200000000013</v>
      </c>
      <c r="C123" s="36">
        <v>6150.4699999999975</v>
      </c>
      <c r="D123" s="37">
        <f t="shared" si="13"/>
        <v>5.0039621843269915</v>
      </c>
      <c r="E123" s="28">
        <v>2531.2699999999995</v>
      </c>
      <c r="F123" s="31">
        <v>10421.870000000006</v>
      </c>
      <c r="G123" s="38">
        <f t="shared" si="7"/>
        <v>4.1172494439550142</v>
      </c>
      <c r="H123" s="33">
        <f t="shared" si="8"/>
        <v>82.279787342333094</v>
      </c>
    </row>
    <row r="124" spans="1:8" x14ac:dyDescent="0.25">
      <c r="A124" s="34" t="s">
        <v>126</v>
      </c>
      <c r="B124" s="35">
        <v>61029.880000000005</v>
      </c>
      <c r="C124" s="36">
        <v>103202.67000000016</v>
      </c>
      <c r="D124" s="37">
        <f t="shared" si="13"/>
        <v>1.6910187272201773</v>
      </c>
      <c r="E124" s="28">
        <v>40921.769999999982</v>
      </c>
      <c r="F124" s="31">
        <v>102457.22000000002</v>
      </c>
      <c r="G124" s="38">
        <f t="shared" si="7"/>
        <v>2.5037338316500009</v>
      </c>
      <c r="H124" s="33">
        <f t="shared" si="8"/>
        <v>148.0606803075342</v>
      </c>
    </row>
    <row r="125" spans="1:8" x14ac:dyDescent="0.25">
      <c r="A125" s="34" t="s">
        <v>127</v>
      </c>
      <c r="B125" s="35">
        <v>11136.380000000001</v>
      </c>
      <c r="C125" s="36">
        <v>67313.490000000005</v>
      </c>
      <c r="D125" s="37">
        <f t="shared" si="13"/>
        <v>6.0444677713942951</v>
      </c>
      <c r="E125" s="28">
        <v>12122.999999999978</v>
      </c>
      <c r="F125" s="31">
        <v>77294.519999999859</v>
      </c>
      <c r="G125" s="38">
        <f t="shared" si="7"/>
        <v>6.3758574610244985</v>
      </c>
      <c r="H125" s="33">
        <f t="shared" si="8"/>
        <v>105.48252885388057</v>
      </c>
    </row>
    <row r="126" spans="1:8" x14ac:dyDescent="0.25">
      <c r="A126" s="34" t="s">
        <v>128</v>
      </c>
      <c r="B126" s="35">
        <v>42141.119999999995</v>
      </c>
      <c r="C126" s="36">
        <v>42130.020000000084</v>
      </c>
      <c r="D126" s="37">
        <f t="shared" si="13"/>
        <v>0.99973659931202796</v>
      </c>
      <c r="E126" s="28">
        <v>14083.57</v>
      </c>
      <c r="F126" s="31">
        <v>21555.510000000002</v>
      </c>
      <c r="G126" s="38">
        <f t="shared" si="7"/>
        <v>1.5305430370282536</v>
      </c>
      <c r="H126" s="33">
        <f t="shared" si="8"/>
        <v>153.09462893341123</v>
      </c>
    </row>
    <row r="127" spans="1:8" x14ac:dyDescent="0.25">
      <c r="A127" s="34" t="s">
        <v>129</v>
      </c>
      <c r="B127" s="35"/>
      <c r="C127" s="36"/>
      <c r="D127" s="37"/>
      <c r="E127" s="28">
        <v>71.2</v>
      </c>
      <c r="F127" s="31">
        <v>427.2</v>
      </c>
      <c r="G127" s="38">
        <f t="shared" si="7"/>
        <v>6</v>
      </c>
      <c r="H127" s="33"/>
    </row>
    <row r="128" spans="1:8" ht="15.75" thickBot="1" x14ac:dyDescent="0.3">
      <c r="A128" s="53" t="s">
        <v>130</v>
      </c>
      <c r="B128" s="51">
        <v>94880.650000000009</v>
      </c>
      <c r="C128" s="54">
        <v>1175437.4599999995</v>
      </c>
      <c r="D128" s="43">
        <f>C128/B128</f>
        <v>12.388589875807126</v>
      </c>
      <c r="E128" s="28">
        <v>109246.90000000004</v>
      </c>
      <c r="F128" s="31">
        <v>1233842.7399999998</v>
      </c>
      <c r="G128" s="55">
        <f t="shared" si="7"/>
        <v>11.294075529831961</v>
      </c>
      <c r="H128" s="33">
        <f t="shared" si="8"/>
        <v>91.165141820437768</v>
      </c>
    </row>
    <row r="129" spans="1:8" ht="15.75" thickBot="1" x14ac:dyDescent="0.3">
      <c r="A129" s="44" t="s">
        <v>131</v>
      </c>
      <c r="B129" s="45">
        <f>SUM(B130:B137)</f>
        <v>173913.7</v>
      </c>
      <c r="C129" s="45">
        <f>SUM(C130:C137)</f>
        <v>543285.46000000008</v>
      </c>
      <c r="D129" s="45">
        <f>C129/B129</f>
        <v>3.1238796023545015</v>
      </c>
      <c r="E129" s="45">
        <f>SUM(E130:E137)</f>
        <v>135556.25000000003</v>
      </c>
      <c r="F129" s="46">
        <f>SUM(F130:F137)</f>
        <v>410008.49000000005</v>
      </c>
      <c r="G129" s="25">
        <f t="shared" si="7"/>
        <v>3.0246373000138318</v>
      </c>
      <c r="H129" s="25">
        <f t="shared" si="8"/>
        <v>96.823107322514304</v>
      </c>
    </row>
    <row r="130" spans="1:8" x14ac:dyDescent="0.25">
      <c r="A130" s="56" t="s">
        <v>132</v>
      </c>
      <c r="B130" s="57">
        <v>104586.8</v>
      </c>
      <c r="C130" s="58">
        <v>323845.90000000014</v>
      </c>
      <c r="D130" s="59">
        <f>C130/B130</f>
        <v>3.0964318632944132</v>
      </c>
      <c r="E130" s="60">
        <v>82895.649999999994</v>
      </c>
      <c r="F130" s="61">
        <v>272027.93000000005</v>
      </c>
      <c r="G130" s="62">
        <f t="shared" si="7"/>
        <v>3.2815706252378751</v>
      </c>
      <c r="H130" s="33">
        <f t="shared" si="8"/>
        <v>105.97910014226781</v>
      </c>
    </row>
    <row r="131" spans="1:8" x14ac:dyDescent="0.25">
      <c r="A131" s="34" t="s">
        <v>133</v>
      </c>
      <c r="B131" s="35">
        <v>67359.5</v>
      </c>
      <c r="C131" s="36">
        <v>213353.46</v>
      </c>
      <c r="D131" s="37">
        <f t="shared" ref="D131:D134" si="14">C131/B131</f>
        <v>3.1673848529160695</v>
      </c>
      <c r="E131" s="31">
        <v>49388</v>
      </c>
      <c r="F131" s="63">
        <v>122479.5</v>
      </c>
      <c r="G131" s="38">
        <f t="shared" si="7"/>
        <v>2.4799445209362596</v>
      </c>
      <c r="H131" s="33">
        <f t="shared" si="8"/>
        <v>78.296280246875767</v>
      </c>
    </row>
    <row r="132" spans="1:8" x14ac:dyDescent="0.25">
      <c r="A132" s="34" t="s">
        <v>134</v>
      </c>
      <c r="B132" s="35">
        <v>11</v>
      </c>
      <c r="C132" s="36">
        <v>50</v>
      </c>
      <c r="D132" s="37">
        <f t="shared" si="14"/>
        <v>4.5454545454545459</v>
      </c>
      <c r="E132" s="31">
        <v>2599</v>
      </c>
      <c r="F132" s="63">
        <v>10353.5</v>
      </c>
      <c r="G132" s="38">
        <f t="shared" si="7"/>
        <v>3.9836475567525973</v>
      </c>
      <c r="H132" s="33">
        <f t="shared" si="8"/>
        <v>87.640246248557133</v>
      </c>
    </row>
    <row r="133" spans="1:8" x14ac:dyDescent="0.25">
      <c r="A133" s="34" t="s">
        <v>135</v>
      </c>
      <c r="B133" s="35"/>
      <c r="C133" s="36"/>
      <c r="D133" s="37"/>
      <c r="E133" s="64">
        <v>14.699999999999998</v>
      </c>
      <c r="F133" s="65">
        <v>1470</v>
      </c>
      <c r="G133" s="38">
        <f t="shared" si="7"/>
        <v>100.00000000000001</v>
      </c>
      <c r="H133" s="33"/>
    </row>
    <row r="134" spans="1:8" x14ac:dyDescent="0.25">
      <c r="A134" s="34" t="s">
        <v>136</v>
      </c>
      <c r="B134" s="35">
        <v>118.69999999999997</v>
      </c>
      <c r="C134" s="36">
        <v>388.38</v>
      </c>
      <c r="D134" s="37">
        <f t="shared" si="14"/>
        <v>3.2719460825610791</v>
      </c>
      <c r="E134" s="64">
        <v>135.70000000000002</v>
      </c>
      <c r="F134" s="65">
        <v>221.57</v>
      </c>
      <c r="G134" s="38">
        <f t="shared" si="7"/>
        <v>1.6327929255711124</v>
      </c>
      <c r="H134" s="33">
        <f t="shared" si="8"/>
        <v>49.902806597994491</v>
      </c>
    </row>
    <row r="135" spans="1:8" x14ac:dyDescent="0.25">
      <c r="A135" s="34" t="s">
        <v>137</v>
      </c>
      <c r="B135" s="41"/>
      <c r="C135" s="42"/>
      <c r="D135" s="43"/>
      <c r="E135" s="64">
        <v>6</v>
      </c>
      <c r="F135" s="65">
        <v>48</v>
      </c>
      <c r="G135" s="38">
        <f t="shared" si="7"/>
        <v>8</v>
      </c>
      <c r="H135" s="66"/>
    </row>
    <row r="136" spans="1:8" x14ac:dyDescent="0.25">
      <c r="A136" s="34" t="s">
        <v>138</v>
      </c>
      <c r="B136" s="41"/>
      <c r="C136" s="42"/>
      <c r="D136" s="43"/>
      <c r="E136" s="64">
        <v>20.599999999999998</v>
      </c>
      <c r="F136" s="65">
        <v>2060</v>
      </c>
      <c r="G136" s="38">
        <f t="shared" si="7"/>
        <v>100.00000000000001</v>
      </c>
      <c r="H136" s="67"/>
    </row>
    <row r="137" spans="1:8" ht="15.75" thickBot="1" x14ac:dyDescent="0.3">
      <c r="A137" s="53" t="s">
        <v>139</v>
      </c>
      <c r="B137" s="51">
        <v>1837.7</v>
      </c>
      <c r="C137" s="54">
        <v>5647.72</v>
      </c>
      <c r="D137" s="68">
        <f>C137/B137</f>
        <v>3.0732546117429398</v>
      </c>
      <c r="E137" s="69">
        <v>496.6</v>
      </c>
      <c r="F137" s="70">
        <v>1347.99</v>
      </c>
      <c r="G137" s="55">
        <f t="shared" si="7"/>
        <v>2.7144381796214256</v>
      </c>
      <c r="H137" s="71">
        <f t="shared" si="8"/>
        <v>88.324545882060264</v>
      </c>
    </row>
    <row r="138" spans="1:8" x14ac:dyDescent="0.25">
      <c r="A138" s="72"/>
      <c r="B138" s="73"/>
      <c r="C138" s="73"/>
      <c r="D138" s="74"/>
      <c r="E138" s="73"/>
      <c r="F138" s="73"/>
      <c r="G138" s="75"/>
      <c r="H138" s="75"/>
    </row>
    <row r="139" spans="1:8" x14ac:dyDescent="0.25">
      <c r="A139" s="76"/>
      <c r="B139" s="77"/>
      <c r="C139" s="77"/>
      <c r="D139" s="78"/>
      <c r="E139" s="2"/>
      <c r="F139" s="2"/>
      <c r="G139" s="3"/>
      <c r="H139" s="3"/>
    </row>
    <row r="140" spans="1:8" x14ac:dyDescent="0.25">
      <c r="A140" s="79"/>
      <c r="B140" s="79"/>
      <c r="C140" s="79"/>
      <c r="D140" s="79"/>
      <c r="E140" s="79"/>
      <c r="F140" s="79"/>
      <c r="G140" s="79"/>
      <c r="H140" s="79"/>
    </row>
  </sheetData>
  <mergeCells count="3">
    <mergeCell ref="B9:D9"/>
    <mergeCell ref="E9:G9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5. prodaja morskih organizama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2025-06-13T10:39:51Z</dcterms:modified>
</cp:coreProperties>
</file>