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o.jurasic\OneDrive - Ministarstvo poljoprivrede\Dokumenti\STATISTIKA\NOVO 2024\Preliminarni podaci za 2023\"/>
    </mc:Choice>
  </mc:AlternateContent>
  <bookViews>
    <workbookView xWindow="28680" yWindow="-120" windowWidth="29040" windowHeight="157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C11" i="1"/>
  <c r="G95" i="1" l="1"/>
  <c r="D95" i="1"/>
  <c r="G86" i="1"/>
  <c r="D86" i="1"/>
  <c r="H86" i="1" l="1"/>
  <c r="G125" i="1"/>
  <c r="D125" i="1"/>
  <c r="D124" i="1"/>
  <c r="G123" i="1"/>
  <c r="D123" i="1"/>
  <c r="G122" i="1"/>
  <c r="D122" i="1"/>
  <c r="G121" i="1"/>
  <c r="D121" i="1"/>
  <c r="G120" i="1"/>
  <c r="D120" i="1"/>
  <c r="G119" i="1"/>
  <c r="D119" i="1"/>
  <c r="G118" i="1"/>
  <c r="D118" i="1"/>
  <c r="G117" i="1"/>
  <c r="D117" i="1"/>
  <c r="F116" i="1"/>
  <c r="E116" i="1"/>
  <c r="C116" i="1"/>
  <c r="B116" i="1"/>
  <c r="G115" i="1"/>
  <c r="D115" i="1"/>
  <c r="G114" i="1"/>
  <c r="D114" i="1"/>
  <c r="G113" i="1"/>
  <c r="D113" i="1"/>
  <c r="G112" i="1"/>
  <c r="D112" i="1"/>
  <c r="G111" i="1"/>
  <c r="D111" i="1"/>
  <c r="G110" i="1"/>
  <c r="D110" i="1"/>
  <c r="G109" i="1"/>
  <c r="D109" i="1"/>
  <c r="G108" i="1"/>
  <c r="D108" i="1"/>
  <c r="G107" i="1"/>
  <c r="D107" i="1"/>
  <c r="F106" i="1"/>
  <c r="E106" i="1"/>
  <c r="C106" i="1"/>
  <c r="B106" i="1"/>
  <c r="G105" i="1"/>
  <c r="D105" i="1"/>
  <c r="G104" i="1"/>
  <c r="D104" i="1"/>
  <c r="G103" i="1"/>
  <c r="D103" i="1"/>
  <c r="G102" i="1"/>
  <c r="D102" i="1"/>
  <c r="G101" i="1"/>
  <c r="D101" i="1"/>
  <c r="G100" i="1"/>
  <c r="D100" i="1"/>
  <c r="H100" i="1" s="1"/>
  <c r="G99" i="1"/>
  <c r="D99" i="1"/>
  <c r="G98" i="1"/>
  <c r="D98" i="1"/>
  <c r="G97" i="1"/>
  <c r="D97" i="1"/>
  <c r="G131" i="1"/>
  <c r="D131" i="1"/>
  <c r="G130" i="1"/>
  <c r="D130" i="1"/>
  <c r="G129" i="1"/>
  <c r="G128" i="1"/>
  <c r="D128" i="1"/>
  <c r="G127" i="1"/>
  <c r="D127" i="1"/>
  <c r="F126" i="1"/>
  <c r="E126" i="1"/>
  <c r="C126" i="1"/>
  <c r="B126" i="1"/>
  <c r="G94" i="1"/>
  <c r="D94" i="1"/>
  <c r="G93" i="1"/>
  <c r="D93" i="1"/>
  <c r="G92" i="1"/>
  <c r="D92" i="1"/>
  <c r="G91" i="1"/>
  <c r="D91" i="1"/>
  <c r="G90" i="1"/>
  <c r="D90" i="1"/>
  <c r="G89" i="1"/>
  <c r="D89" i="1"/>
  <c r="G88" i="1"/>
  <c r="D88" i="1"/>
  <c r="F87" i="1"/>
  <c r="E87" i="1"/>
  <c r="C87" i="1"/>
  <c r="B87" i="1"/>
  <c r="G85" i="1"/>
  <c r="D85" i="1"/>
  <c r="G84" i="1"/>
  <c r="D84" i="1"/>
  <c r="G83" i="1"/>
  <c r="D83" i="1"/>
  <c r="G82" i="1"/>
  <c r="D82" i="1"/>
  <c r="G81" i="1"/>
  <c r="D81" i="1"/>
  <c r="G80" i="1"/>
  <c r="D80" i="1"/>
  <c r="F79" i="1"/>
  <c r="F11" i="1" s="1"/>
  <c r="E79" i="1"/>
  <c r="E11" i="1" s="1"/>
  <c r="C79" i="1"/>
  <c r="B79" i="1"/>
  <c r="G78" i="1"/>
  <c r="D78" i="1"/>
  <c r="G77" i="1"/>
  <c r="D77" i="1"/>
  <c r="G76" i="1"/>
  <c r="D76" i="1"/>
  <c r="G75" i="1"/>
  <c r="D75" i="1"/>
  <c r="G74" i="1"/>
  <c r="D74" i="1"/>
  <c r="G73" i="1"/>
  <c r="D73" i="1"/>
  <c r="G72" i="1"/>
  <c r="D72" i="1"/>
  <c r="G71" i="1"/>
  <c r="D71" i="1"/>
  <c r="G70" i="1"/>
  <c r="D70" i="1"/>
  <c r="F69" i="1"/>
  <c r="E69" i="1"/>
  <c r="C69" i="1"/>
  <c r="B69" i="1"/>
  <c r="G68" i="1"/>
  <c r="D68" i="1"/>
  <c r="G67" i="1"/>
  <c r="D67" i="1"/>
  <c r="G66" i="1"/>
  <c r="D66" i="1"/>
  <c r="G65" i="1"/>
  <c r="D65" i="1"/>
  <c r="G64" i="1"/>
  <c r="D64" i="1"/>
  <c r="G63" i="1"/>
  <c r="D63" i="1"/>
  <c r="G62" i="1"/>
  <c r="D62" i="1"/>
  <c r="G61" i="1"/>
  <c r="D61" i="1"/>
  <c r="G60" i="1"/>
  <c r="D60" i="1"/>
  <c r="G59" i="1"/>
  <c r="D59" i="1"/>
  <c r="G58" i="1"/>
  <c r="D58" i="1"/>
  <c r="G57" i="1"/>
  <c r="D57" i="1"/>
  <c r="G56" i="1"/>
  <c r="D56" i="1"/>
  <c r="G55" i="1"/>
  <c r="D55" i="1"/>
  <c r="G54" i="1"/>
  <c r="D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H31" i="1" s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H21" i="1" s="1"/>
  <c r="G20" i="1"/>
  <c r="D20" i="1"/>
  <c r="G19" i="1"/>
  <c r="D19" i="1"/>
  <c r="G18" i="1"/>
  <c r="D18" i="1"/>
  <c r="H18" i="1" s="1"/>
  <c r="G17" i="1"/>
  <c r="D17" i="1"/>
  <c r="G16" i="1"/>
  <c r="D16" i="1"/>
  <c r="G15" i="1"/>
  <c r="D15" i="1"/>
  <c r="G14" i="1"/>
  <c r="D14" i="1"/>
  <c r="G13" i="1"/>
  <c r="D13" i="1"/>
  <c r="F12" i="1"/>
  <c r="E12" i="1"/>
  <c r="C12" i="1"/>
  <c r="B12" i="1"/>
  <c r="H43" i="1" l="1"/>
  <c r="H14" i="1"/>
  <c r="H81" i="1"/>
  <c r="H107" i="1"/>
  <c r="H13" i="1"/>
  <c r="H49" i="1"/>
  <c r="H17" i="1"/>
  <c r="H61" i="1"/>
  <c r="H92" i="1"/>
  <c r="H128" i="1"/>
  <c r="H90" i="1"/>
  <c r="H93" i="1"/>
  <c r="H111" i="1"/>
  <c r="H119" i="1"/>
  <c r="H27" i="1"/>
  <c r="H30" i="1"/>
  <c r="H33" i="1"/>
  <c r="H36" i="1"/>
  <c r="H85" i="1"/>
  <c r="H94" i="1"/>
  <c r="H101" i="1"/>
  <c r="H120" i="1"/>
  <c r="H16" i="1"/>
  <c r="H24" i="1"/>
  <c r="H53" i="1"/>
  <c r="H59" i="1"/>
  <c r="H15" i="1"/>
  <c r="H29" i="1"/>
  <c r="H35" i="1"/>
  <c r="H19" i="1"/>
  <c r="H63" i="1"/>
  <c r="H66" i="1"/>
  <c r="H88" i="1"/>
  <c r="H20" i="1"/>
  <c r="H25" i="1"/>
  <c r="H37" i="1"/>
  <c r="H67" i="1"/>
  <c r="H23" i="1"/>
  <c r="H42" i="1"/>
  <c r="H51" i="1"/>
  <c r="H54" i="1"/>
  <c r="H57" i="1"/>
  <c r="H60" i="1"/>
  <c r="H83" i="1"/>
  <c r="H131" i="1"/>
  <c r="H102" i="1"/>
  <c r="H109" i="1"/>
  <c r="H112" i="1"/>
  <c r="H115" i="1"/>
  <c r="H45" i="1"/>
  <c r="H55" i="1"/>
  <c r="H113" i="1"/>
  <c r="H118" i="1"/>
  <c r="H39" i="1"/>
  <c r="H130" i="1"/>
  <c r="H48" i="1"/>
  <c r="H65" i="1"/>
  <c r="H22" i="1"/>
  <c r="H41" i="1"/>
  <c r="H47" i="1"/>
  <c r="H72" i="1"/>
  <c r="H75" i="1"/>
  <c r="H78" i="1"/>
  <c r="H80" i="1"/>
  <c r="H84" i="1"/>
  <c r="H28" i="1"/>
  <c r="H52" i="1"/>
  <c r="H71" i="1"/>
  <c r="H74" i="1"/>
  <c r="H77" i="1"/>
  <c r="H91" i="1"/>
  <c r="H97" i="1"/>
  <c r="H103" i="1"/>
  <c r="H110" i="1"/>
  <c r="H26" i="1"/>
  <c r="H38" i="1"/>
  <c r="H50" i="1"/>
  <c r="H62" i="1"/>
  <c r="H89" i="1"/>
  <c r="H98" i="1"/>
  <c r="H104" i="1"/>
  <c r="H108" i="1"/>
  <c r="H117" i="1"/>
  <c r="H123" i="1"/>
  <c r="H40" i="1"/>
  <c r="H64" i="1"/>
  <c r="H46" i="1"/>
  <c r="H58" i="1"/>
  <c r="H95" i="1"/>
  <c r="H127" i="1"/>
  <c r="H121" i="1"/>
  <c r="H34" i="1"/>
  <c r="H32" i="1"/>
  <c r="H44" i="1"/>
  <c r="H56" i="1"/>
  <c r="H68" i="1"/>
  <c r="H70" i="1"/>
  <c r="H73" i="1"/>
  <c r="H76" i="1"/>
  <c r="H82" i="1"/>
  <c r="H99" i="1"/>
  <c r="H105" i="1"/>
  <c r="H114" i="1"/>
  <c r="H122" i="1"/>
  <c r="H125" i="1"/>
</calcChain>
</file>

<file path=xl/sharedStrings.xml><?xml version="1.0" encoding="utf-8"?>
<sst xmlns="http://schemas.openxmlformats.org/spreadsheetml/2006/main" count="140" uniqueCount="137">
  <si>
    <t>Ministarstvo poljoprivrede, šumarstva i ribarstva</t>
  </si>
  <si>
    <t>Uprava ribarstva</t>
  </si>
  <si>
    <t>5. PRODAJA MORSKIH ORGANIZAMA</t>
  </si>
  <si>
    <t>2022.</t>
  </si>
  <si>
    <t>2023.</t>
  </si>
  <si>
    <t>Indeksi, prosječne cijene 2023/2022</t>
  </si>
  <si>
    <t>Morski organizam</t>
  </si>
  <si>
    <t>Prosječna cijena €/kg</t>
  </si>
  <si>
    <t>UKUPNO</t>
  </si>
  <si>
    <t>BIJELA RIBA</t>
  </si>
  <si>
    <t>ARBUN</t>
  </si>
  <si>
    <t>BATOGLAVAC (DIVLJI ARBUN)</t>
  </si>
  <si>
    <t>BEŽMEK</t>
  </si>
  <si>
    <t>BUKVA</t>
  </si>
  <si>
    <t>CIPLI</t>
  </si>
  <si>
    <t>FRATAR</t>
  </si>
  <si>
    <t>GAVUN</t>
  </si>
  <si>
    <t>GAVUN OLIGA</t>
  </si>
  <si>
    <t>GIRA OBLICA; MANULA</t>
  </si>
  <si>
    <t>GIRA OŠTRULJA</t>
  </si>
  <si>
    <t>GRDOBINE</t>
  </si>
  <si>
    <t>HAMA</t>
  </si>
  <si>
    <t>IVERCI</t>
  </si>
  <si>
    <t>JEGULJA</t>
  </si>
  <si>
    <t>KANTAR</t>
  </si>
  <si>
    <t>KANJAC</t>
  </si>
  <si>
    <t>KAVALA</t>
  </si>
  <si>
    <t>KIRNJE</t>
  </si>
  <si>
    <t>KOKOTI</t>
  </si>
  <si>
    <t>KOMARČA</t>
  </si>
  <si>
    <t>KORAF (KORBEL)</t>
  </si>
  <si>
    <t>KOVAČ</t>
  </si>
  <si>
    <t>LAMPUGA</t>
  </si>
  <si>
    <t>LIST; ŠVOJA</t>
  </si>
  <si>
    <t>LUBIN</t>
  </si>
  <si>
    <t>LUMBRAK - HINCI</t>
  </si>
  <si>
    <t>MODRAŠ</t>
  </si>
  <si>
    <t>MURINA</t>
  </si>
  <si>
    <t>OKAN</t>
  </si>
  <si>
    <t>OSLIĆ</t>
  </si>
  <si>
    <t>OSTALO</t>
  </si>
  <si>
    <t>OVČICA</t>
  </si>
  <si>
    <t>PAGAR</t>
  </si>
  <si>
    <t>PATARAČE</t>
  </si>
  <si>
    <t>PAUCI</t>
  </si>
  <si>
    <t>PIC</t>
  </si>
  <si>
    <t>PIRKA</t>
  </si>
  <si>
    <t>PIŠMOLJ</t>
  </si>
  <si>
    <t>REPAŠ ZMIJIČNJAK (MAČ)</t>
  </si>
  <si>
    <t>ROMB</t>
  </si>
  <si>
    <t>SALPA</t>
  </si>
  <si>
    <t>STRIJELKA</t>
  </si>
  <si>
    <t>ŠARAG</t>
  </si>
  <si>
    <t>ŠKARAM</t>
  </si>
  <si>
    <t>ŠKRPINA</t>
  </si>
  <si>
    <t>ŠKRPUN</t>
  </si>
  <si>
    <t>ŠPAR</t>
  </si>
  <si>
    <t>TABINJE</t>
  </si>
  <si>
    <t>TRLJA BLATARICA</t>
  </si>
  <si>
    <t>TRLJA KAMENJARKA</t>
  </si>
  <si>
    <t>UGOR</t>
  </si>
  <si>
    <t>UGOTICA</t>
  </si>
  <si>
    <t>UŠATA</t>
  </si>
  <si>
    <t>VRANA</t>
  </si>
  <si>
    <t>ZUBATAC</t>
  </si>
  <si>
    <t>ZUBATAC KRUNAŠ</t>
  </si>
  <si>
    <t>GLAVONOŠCI</t>
  </si>
  <si>
    <t>GLAVONOŠCI OSTALI</t>
  </si>
  <si>
    <t>HOBOTNICA</t>
  </si>
  <si>
    <t>LIGNJA</t>
  </si>
  <si>
    <t>LIGNJUNI</t>
  </si>
  <si>
    <t>MUZGAVAC</t>
  </si>
  <si>
    <t>MUZGAVAC BIJELI</t>
  </si>
  <si>
    <t>MUZGAVAC CRNI</t>
  </si>
  <si>
    <t>SIPA</t>
  </si>
  <si>
    <t>SIPICE</t>
  </si>
  <si>
    <t>HRSKAVIČNA RIBA</t>
  </si>
  <si>
    <t>DRHTULJA ŠARULJA</t>
  </si>
  <si>
    <t>GOLUB</t>
  </si>
  <si>
    <t>MAČKE</t>
  </si>
  <si>
    <t>PAS - OSTALE VRSTE</t>
  </si>
  <si>
    <t>PAS KOSTELJ</t>
  </si>
  <si>
    <t>PAS MEKUŠ</t>
  </si>
  <si>
    <t>RAŽE</t>
  </si>
  <si>
    <t>MALA PLAVA RIBA</t>
  </si>
  <si>
    <t>IGLICA</t>
  </si>
  <si>
    <t>INĆUN</t>
  </si>
  <si>
    <t>PAPALINA</t>
  </si>
  <si>
    <t>PLAVICA</t>
  </si>
  <si>
    <t>SKUŠA</t>
  </si>
  <si>
    <t>SRDELA</t>
  </si>
  <si>
    <t>SRDELA GOLEMA</t>
  </si>
  <si>
    <t>ŠARUNI</t>
  </si>
  <si>
    <t>OSTALI ORGANIZMI</t>
  </si>
  <si>
    <t>JEŽINAC HRIDINSKI</t>
  </si>
  <si>
    <t>JEŽINCI</t>
  </si>
  <si>
    <t>MORSKA JAJA</t>
  </si>
  <si>
    <t>PUŽEVI OSTALI</t>
  </si>
  <si>
    <t>VOLCI</t>
  </si>
  <si>
    <t>RAKOVI</t>
  </si>
  <si>
    <t>HLAP</t>
  </si>
  <si>
    <t>JASTOG</t>
  </si>
  <si>
    <t>KANOĆA</t>
  </si>
  <si>
    <t>KOZICA</t>
  </si>
  <si>
    <t>PLAVI RAK</t>
  </si>
  <si>
    <t>RAKOVI OSTALI</t>
  </si>
  <si>
    <t>RAKOVICA</t>
  </si>
  <si>
    <t>ŠKAMP</t>
  </si>
  <si>
    <t>TIGRASTA KOZICA</t>
  </si>
  <si>
    <t>ŠKOLJKAŠI</t>
  </si>
  <si>
    <t>DAGNJA</t>
  </si>
  <si>
    <t>JAKOVLJEVA KAPICA</t>
  </si>
  <si>
    <t>KAMENICA</t>
  </si>
  <si>
    <t>KAPICE</t>
  </si>
  <si>
    <t>KUNJKA</t>
  </si>
  <si>
    <t>MALA KAPICA</t>
  </si>
  <si>
    <t>PRNJAVICA</t>
  </si>
  <si>
    <t>RUMENKA</t>
  </si>
  <si>
    <t>ŠKOLJKAŠI OSTALI</t>
  </si>
  <si>
    <t>VELIKA PLAVA RIBA</t>
  </si>
  <si>
    <t>GOF</t>
  </si>
  <si>
    <t>IGLAN</t>
  </si>
  <si>
    <t>IGLUN</t>
  </si>
  <si>
    <t>LICA</t>
  </si>
  <si>
    <t>LUC</t>
  </si>
  <si>
    <t>PALAMIDA</t>
  </si>
  <si>
    <t>RUMBAC - TRUP</t>
  </si>
  <si>
    <t>TUNA ALBAKORE</t>
  </si>
  <si>
    <t>TUNA PLAVOPERAJNA</t>
  </si>
  <si>
    <t>Datum objave podataka:</t>
  </si>
  <si>
    <t>26.6.2024.</t>
  </si>
  <si>
    <t xml:space="preserve">Vrsta podataka: </t>
  </si>
  <si>
    <t>preliminarni podaci</t>
  </si>
  <si>
    <t>*Napomena:</t>
  </si>
  <si>
    <t>Prva prodaja (kg)</t>
  </si>
  <si>
    <t>Vrijednost prve prodaje (€)</t>
  </si>
  <si>
    <t>Prva prodaja riba i drugih morskih organizama po grupama morskih organizama i po vrstama prikazuje ukupnu prvu prodaju riba i drugih morskih organizama razvrstanu prema definiranim grupama morskih organizama (bijela riba, glavonošci, hrskavična riba, mala plava riba, ostali organizmi, rakovi, školjkaši i velika plava riba) i po pojedinačnim vrstama. Za razliku od podataka koje je prethodnih godina objavljivao DZS, podaci su razdvojeni na vrijednost prve prodaje u gospodarskom ribolovu na moru i na vrijednost proizvodnje u akvakulturi.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</si>
</sst>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2" borderId="3" xfId="0" applyFont="1" applyFill="1" applyBorder="1" applyAlignment="1">
      <alignment horizont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3" fontId="4" fillId="4" borderId="14" xfId="0" applyNumberFormat="1" applyFont="1" applyFill="1" applyBorder="1" applyAlignment="1">
      <alignment horizontal="center"/>
    </xf>
    <xf numFmtId="3" fontId="4" fillId="4" borderId="15" xfId="0" applyNumberFormat="1" applyFont="1" applyFill="1" applyBorder="1" applyAlignment="1">
      <alignment horizontal="center"/>
    </xf>
    <xf numFmtId="4" fontId="2" fillId="4" borderId="16" xfId="0" applyNumberFormat="1" applyFont="1" applyFill="1" applyBorder="1" applyAlignment="1">
      <alignment horizontal="center"/>
    </xf>
    <xf numFmtId="4" fontId="2" fillId="4" borderId="18" xfId="0" applyNumberFormat="1" applyFont="1" applyFill="1" applyBorder="1" applyAlignment="1">
      <alignment horizontal="center"/>
    </xf>
    <xf numFmtId="0" fontId="2" fillId="0" borderId="19" xfId="0" applyFont="1" applyBorder="1"/>
    <xf numFmtId="3" fontId="2" fillId="0" borderId="20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4" fontId="2" fillId="0" borderId="21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0" fontId="2" fillId="0" borderId="22" xfId="0" applyFont="1" applyBorder="1"/>
    <xf numFmtId="3" fontId="2" fillId="0" borderId="23" xfId="0" applyNumberFormat="1" applyFont="1" applyBorder="1" applyAlignment="1">
      <alignment horizontal="center"/>
    </xf>
    <xf numFmtId="3" fontId="2" fillId="0" borderId="24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4" fontId="2" fillId="0" borderId="26" xfId="0" applyNumberFormat="1" applyFont="1" applyBorder="1" applyAlignment="1">
      <alignment horizontal="center"/>
    </xf>
    <xf numFmtId="0" fontId="2" fillId="0" borderId="27" xfId="0" applyFont="1" applyBorder="1"/>
    <xf numFmtId="3" fontId="2" fillId="0" borderId="28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3" fontId="4" fillId="4" borderId="10" xfId="0" applyNumberFormat="1" applyFont="1" applyFill="1" applyBorder="1" applyAlignment="1">
      <alignment horizontal="center"/>
    </xf>
    <xf numFmtId="4" fontId="2" fillId="4" borderId="11" xfId="0" applyNumberFormat="1" applyFont="1" applyFill="1" applyBorder="1" applyAlignment="1">
      <alignment horizontal="center"/>
    </xf>
    <xf numFmtId="4" fontId="2" fillId="4" borderId="3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5" fillId="0" borderId="0" xfId="0" applyFont="1"/>
    <xf numFmtId="0" fontId="2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4" fontId="2" fillId="0" borderId="0" xfId="0" applyNumberFormat="1" applyFont="1" applyBorder="1" applyAlignment="1">
      <alignment horizontal="center"/>
    </xf>
    <xf numFmtId="0" fontId="2" fillId="0" borderId="32" xfId="0" applyFont="1" applyBorder="1"/>
    <xf numFmtId="3" fontId="2" fillId="0" borderId="33" xfId="0" applyNumberFormat="1" applyFont="1" applyBorder="1" applyAlignment="1">
      <alignment horizontal="center"/>
    </xf>
    <xf numFmtId="3" fontId="2" fillId="0" borderId="34" xfId="0" applyNumberFormat="1" applyFont="1" applyBorder="1" applyAlignment="1">
      <alignment horizontal="center"/>
    </xf>
    <xf numFmtId="4" fontId="2" fillId="0" borderId="35" xfId="0" applyNumberFormat="1" applyFont="1" applyBorder="1" applyAlignment="1">
      <alignment horizontal="center"/>
    </xf>
    <xf numFmtId="4" fontId="2" fillId="0" borderId="36" xfId="0" applyNumberFormat="1" applyFont="1" applyBorder="1" applyAlignment="1">
      <alignment horizontal="center"/>
    </xf>
    <xf numFmtId="0" fontId="4" fillId="5" borderId="13" xfId="0" applyFont="1" applyFill="1" applyBorder="1" applyAlignment="1">
      <alignment horizontal="center" vertical="center" wrapText="1"/>
    </xf>
    <xf numFmtId="3" fontId="4" fillId="5" borderId="14" xfId="0" applyNumberFormat="1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/>
    <xf numFmtId="0" fontId="8" fillId="0" borderId="0" xfId="0" applyFont="1" applyAlignment="1">
      <alignment horizontal="center"/>
    </xf>
    <xf numFmtId="3" fontId="0" fillId="0" borderId="0" xfId="0" applyNumberFormat="1"/>
    <xf numFmtId="0" fontId="2" fillId="0" borderId="37" xfId="0" applyFont="1" applyBorder="1"/>
    <xf numFmtId="3" fontId="2" fillId="0" borderId="38" xfId="0" applyNumberFormat="1" applyFont="1" applyBorder="1" applyAlignment="1">
      <alignment horizontal="center"/>
    </xf>
    <xf numFmtId="3" fontId="2" fillId="0" borderId="39" xfId="0" applyNumberFormat="1" applyFont="1" applyBorder="1" applyAlignment="1">
      <alignment horizontal="center"/>
    </xf>
    <xf numFmtId="4" fontId="2" fillId="0" borderId="40" xfId="0" applyNumberFormat="1" applyFont="1" applyBorder="1" applyAlignment="1">
      <alignment horizontal="center"/>
    </xf>
    <xf numFmtId="4" fontId="2" fillId="0" borderId="41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tabSelected="1" topLeftCell="A34" workbookViewId="0">
      <selection activeCell="K1" sqref="K1:K1048576"/>
    </sheetView>
  </sheetViews>
  <sheetFormatPr defaultRowHeight="14.25"/>
  <cols>
    <col min="1" max="1" width="31.75" style="5" customWidth="1"/>
    <col min="2" max="2" width="14.375" style="1" customWidth="1"/>
    <col min="3" max="3" width="11.25" style="1" bestFit="1" customWidth="1"/>
    <col min="4" max="4" width="12.375" style="1" customWidth="1"/>
    <col min="5" max="5" width="12.375" style="1" bestFit="1" customWidth="1"/>
    <col min="6" max="6" width="11.25" style="1" bestFit="1" customWidth="1"/>
    <col min="7" max="7" width="13.25" style="1" bestFit="1" customWidth="1"/>
    <col min="8" max="8" width="13" style="2" customWidth="1"/>
  </cols>
  <sheetData>
    <row r="1" spans="1:8" ht="26.25" customHeight="1">
      <c r="A1" s="33" t="s">
        <v>0</v>
      </c>
      <c r="B1" s="34"/>
      <c r="C1" s="34"/>
      <c r="D1" s="34"/>
      <c r="E1"/>
      <c r="F1"/>
      <c r="G1"/>
      <c r="H1"/>
    </row>
    <row r="2" spans="1:8" ht="15">
      <c r="A2" s="35" t="s">
        <v>1</v>
      </c>
      <c r="B2" s="34"/>
      <c r="C2" s="34"/>
      <c r="D2" s="34"/>
      <c r="E2"/>
      <c r="F2"/>
      <c r="G2"/>
      <c r="H2"/>
    </row>
    <row r="3" spans="1:8" ht="15">
      <c r="A3" s="3"/>
      <c r="B3" s="34"/>
      <c r="C3" s="36"/>
      <c r="D3" s="37"/>
      <c r="E3"/>
      <c r="F3"/>
      <c r="G3"/>
      <c r="H3"/>
    </row>
    <row r="4" spans="1:8">
      <c r="A4" s="36" t="s">
        <v>129</v>
      </c>
      <c r="B4" s="37" t="s">
        <v>130</v>
      </c>
      <c r="C4" s="36"/>
      <c r="D4" s="37"/>
      <c r="E4"/>
      <c r="F4"/>
      <c r="G4"/>
      <c r="H4"/>
    </row>
    <row r="5" spans="1:8">
      <c r="A5" s="36" t="s">
        <v>131</v>
      </c>
      <c r="B5" s="37" t="s">
        <v>132</v>
      </c>
      <c r="C5" s="36"/>
      <c r="D5" s="37"/>
      <c r="E5"/>
      <c r="F5"/>
      <c r="G5"/>
      <c r="H5"/>
    </row>
    <row r="6" spans="1:8">
      <c r="A6" s="3"/>
    </row>
    <row r="7" spans="1:8">
      <c r="A7" s="4" t="s">
        <v>2</v>
      </c>
    </row>
    <row r="8" spans="1:8" ht="15" thickBot="1"/>
    <row r="9" spans="1:8" ht="15" thickBot="1">
      <c r="A9" s="6"/>
      <c r="B9" s="60" t="s">
        <v>3</v>
      </c>
      <c r="C9" s="61"/>
      <c r="D9" s="62"/>
      <c r="E9" s="60" t="s">
        <v>4</v>
      </c>
      <c r="F9" s="61"/>
      <c r="G9" s="62"/>
      <c r="H9" s="63" t="s">
        <v>5</v>
      </c>
    </row>
    <row r="10" spans="1:8" ht="33.75" customHeight="1" thickBot="1">
      <c r="A10" s="47" t="s">
        <v>6</v>
      </c>
      <c r="B10" s="48" t="s">
        <v>134</v>
      </c>
      <c r="C10" s="49" t="s">
        <v>135</v>
      </c>
      <c r="D10" s="50" t="s">
        <v>7</v>
      </c>
      <c r="E10" s="48" t="s">
        <v>134</v>
      </c>
      <c r="F10" s="49" t="s">
        <v>135</v>
      </c>
      <c r="G10" s="50" t="s">
        <v>7</v>
      </c>
      <c r="H10" s="64"/>
    </row>
    <row r="11" spans="1:8" ht="15" thickBot="1">
      <c r="A11" s="44" t="s">
        <v>8</v>
      </c>
      <c r="B11" s="45">
        <f>B12+B69+B79+B87+B96+B106+B116+B126</f>
        <v>60958847.300000034</v>
      </c>
      <c r="C11" s="45">
        <f>C12+C69+C79+C87+C96+C106+C116+C126</f>
        <v>62063326.349999458</v>
      </c>
      <c r="D11" s="46"/>
      <c r="E11" s="45">
        <f t="shared" ref="E11:F11" si="0">E12+E69+E79+E87+E96+E106+E116+E126</f>
        <v>53252406.140000008</v>
      </c>
      <c r="F11" s="45">
        <f t="shared" si="0"/>
        <v>59713754.530000128</v>
      </c>
      <c r="G11" s="46"/>
      <c r="H11" s="7"/>
    </row>
    <row r="12" spans="1:8" ht="15" thickBot="1">
      <c r="A12" s="8" t="s">
        <v>9</v>
      </c>
      <c r="B12" s="9">
        <f>SUM(B13:B68)</f>
        <v>2672154.5400000028</v>
      </c>
      <c r="C12" s="10">
        <f>SUM(C13:C68)</f>
        <v>12171361.150000017</v>
      </c>
      <c r="D12" s="11"/>
      <c r="E12" s="9">
        <f>SUM(E13:E68)</f>
        <v>2671627.0799999977</v>
      </c>
      <c r="F12" s="10">
        <f>SUM(F13:F68)</f>
        <v>12907727.53000005</v>
      </c>
      <c r="G12" s="11"/>
      <c r="H12" s="12"/>
    </row>
    <row r="13" spans="1:8">
      <c r="A13" s="13" t="s">
        <v>10</v>
      </c>
      <c r="B13" s="14">
        <v>41319.5</v>
      </c>
      <c r="C13" s="15">
        <v>121091.23999999961</v>
      </c>
      <c r="D13" s="16">
        <f>C13/B13</f>
        <v>2.9306075823763504</v>
      </c>
      <c r="E13" s="14">
        <v>42995.039999999964</v>
      </c>
      <c r="F13" s="15">
        <v>126992.54999999989</v>
      </c>
      <c r="G13" s="16">
        <f t="shared" ref="G13:G68" si="1">F13/E13</f>
        <v>2.953655817043082</v>
      </c>
      <c r="H13" s="17">
        <f t="shared" ref="H13:H68" si="2">G13/D13*100</f>
        <v>100.7864660831882</v>
      </c>
    </row>
    <row r="14" spans="1:8">
      <c r="A14" s="18" t="s">
        <v>11</v>
      </c>
      <c r="B14" s="19">
        <v>1082.93</v>
      </c>
      <c r="C14" s="20">
        <v>2745.4000000000005</v>
      </c>
      <c r="D14" s="21">
        <f t="shared" ref="D14:D77" si="3">C14/B14</f>
        <v>2.5351592439031152</v>
      </c>
      <c r="E14" s="19">
        <v>520.2399999999999</v>
      </c>
      <c r="F14" s="20">
        <v>1357.5</v>
      </c>
      <c r="G14" s="21">
        <f t="shared" si="1"/>
        <v>2.6093725972628024</v>
      </c>
      <c r="H14" s="22">
        <f t="shared" si="2"/>
        <v>102.92736456450085</v>
      </c>
    </row>
    <row r="15" spans="1:8">
      <c r="A15" s="18" t="s">
        <v>12</v>
      </c>
      <c r="B15" s="19">
        <v>3167.83</v>
      </c>
      <c r="C15" s="20">
        <v>12394.239999999945</v>
      </c>
      <c r="D15" s="21">
        <f t="shared" si="3"/>
        <v>3.9125331851772178</v>
      </c>
      <c r="E15" s="19">
        <v>2742.1200000000022</v>
      </c>
      <c r="F15" s="20">
        <v>13207.889999999967</v>
      </c>
      <c r="G15" s="21">
        <f t="shared" si="1"/>
        <v>4.8166710428427484</v>
      </c>
      <c r="H15" s="22">
        <f t="shared" si="2"/>
        <v>123.10875882384566</v>
      </c>
    </row>
    <row r="16" spans="1:8">
      <c r="A16" s="18" t="s">
        <v>13</v>
      </c>
      <c r="B16" s="19">
        <v>44389.270000000011</v>
      </c>
      <c r="C16" s="20">
        <v>50495.880000000063</v>
      </c>
      <c r="D16" s="21">
        <f t="shared" si="3"/>
        <v>1.1375695072255085</v>
      </c>
      <c r="E16" s="19">
        <v>54559.840000000004</v>
      </c>
      <c r="F16" s="20">
        <v>51316.829999999958</v>
      </c>
      <c r="G16" s="21">
        <f t="shared" si="1"/>
        <v>0.94056049284601928</v>
      </c>
      <c r="H16" s="22">
        <f t="shared" si="2"/>
        <v>82.681584454563378</v>
      </c>
    </row>
    <row r="17" spans="1:8">
      <c r="A17" s="18" t="s">
        <v>14</v>
      </c>
      <c r="B17" s="19">
        <v>51030.740000000143</v>
      </c>
      <c r="C17" s="20">
        <v>111865.3799999996</v>
      </c>
      <c r="D17" s="21">
        <f t="shared" si="3"/>
        <v>2.1921175354305911</v>
      </c>
      <c r="E17" s="19">
        <v>54797.42</v>
      </c>
      <c r="F17" s="20">
        <v>112569.78</v>
      </c>
      <c r="G17" s="21">
        <f t="shared" si="1"/>
        <v>2.0542897822561721</v>
      </c>
      <c r="H17" s="22">
        <f t="shared" si="2"/>
        <v>93.712574670529889</v>
      </c>
    </row>
    <row r="18" spans="1:8">
      <c r="A18" s="18" t="s">
        <v>15</v>
      </c>
      <c r="B18" s="19">
        <v>10726.840000000029</v>
      </c>
      <c r="C18" s="20">
        <v>72890.589999999618</v>
      </c>
      <c r="D18" s="21">
        <f t="shared" si="3"/>
        <v>6.7951596183031926</v>
      </c>
      <c r="E18" s="19">
        <v>9048.1800000000094</v>
      </c>
      <c r="F18" s="20">
        <v>74967.470000000059</v>
      </c>
      <c r="G18" s="21">
        <f t="shared" si="1"/>
        <v>8.2853645705545187</v>
      </c>
      <c r="H18" s="22">
        <f t="shared" si="2"/>
        <v>121.93038921760373</v>
      </c>
    </row>
    <row r="19" spans="1:8">
      <c r="A19" s="18" t="s">
        <v>16</v>
      </c>
      <c r="B19" s="19">
        <v>3412.9100000000003</v>
      </c>
      <c r="C19" s="20">
        <v>9974.1699999999892</v>
      </c>
      <c r="D19" s="21">
        <f t="shared" si="3"/>
        <v>2.9224825735222986</v>
      </c>
      <c r="E19" s="19">
        <v>1971.05</v>
      </c>
      <c r="F19" s="20">
        <v>8445.5</v>
      </c>
      <c r="G19" s="21">
        <f t="shared" si="1"/>
        <v>4.2847720757971643</v>
      </c>
      <c r="H19" s="22">
        <f t="shared" si="2"/>
        <v>146.61411892126279</v>
      </c>
    </row>
    <row r="20" spans="1:8">
      <c r="A20" s="18" t="s">
        <v>17</v>
      </c>
      <c r="B20" s="19">
        <v>2532.9</v>
      </c>
      <c r="C20" s="20">
        <v>12476.469999999996</v>
      </c>
      <c r="D20" s="21">
        <f t="shared" si="3"/>
        <v>4.9257649334754614</v>
      </c>
      <c r="E20" s="19">
        <v>1675</v>
      </c>
      <c r="F20" s="20">
        <v>9764.7000000000007</v>
      </c>
      <c r="G20" s="21">
        <f t="shared" si="1"/>
        <v>5.8296716417910455</v>
      </c>
      <c r="H20" s="22">
        <f t="shared" si="2"/>
        <v>118.35058555418756</v>
      </c>
    </row>
    <row r="21" spans="1:8">
      <c r="A21" s="18" t="s">
        <v>18</v>
      </c>
      <c r="B21" s="19">
        <v>70753.459999999992</v>
      </c>
      <c r="C21" s="20">
        <v>121017.00999999976</v>
      </c>
      <c r="D21" s="21">
        <f t="shared" si="3"/>
        <v>1.7104041272327852</v>
      </c>
      <c r="E21" s="19">
        <v>37771.189999999995</v>
      </c>
      <c r="F21" s="20">
        <v>90726.709999999934</v>
      </c>
      <c r="G21" s="21">
        <f t="shared" si="1"/>
        <v>2.4020082502033944</v>
      </c>
      <c r="H21" s="22">
        <f t="shared" si="2"/>
        <v>140.43512945034436</v>
      </c>
    </row>
    <row r="22" spans="1:8">
      <c r="A22" s="18" t="s">
        <v>19</v>
      </c>
      <c r="B22" s="19">
        <v>1443.21</v>
      </c>
      <c r="C22" s="20">
        <v>2941.3499999999958</v>
      </c>
      <c r="D22" s="21">
        <f t="shared" si="3"/>
        <v>2.0380609890452503</v>
      </c>
      <c r="E22" s="19">
        <v>1265.68</v>
      </c>
      <c r="F22" s="20">
        <v>2934.58</v>
      </c>
      <c r="G22" s="21">
        <f t="shared" si="1"/>
        <v>2.3185797357941973</v>
      </c>
      <c r="H22" s="22">
        <f t="shared" si="2"/>
        <v>113.76400158075538</v>
      </c>
    </row>
    <row r="23" spans="1:8">
      <c r="A23" s="18" t="s">
        <v>20</v>
      </c>
      <c r="B23" s="19">
        <v>81585.869999999792</v>
      </c>
      <c r="C23" s="20">
        <v>634180.50999999314</v>
      </c>
      <c r="D23" s="21">
        <f t="shared" si="3"/>
        <v>7.7731659906304209</v>
      </c>
      <c r="E23" s="19">
        <v>84219.050000000061</v>
      </c>
      <c r="F23" s="20">
        <v>682838.17999999644</v>
      </c>
      <c r="G23" s="21">
        <f t="shared" si="1"/>
        <v>8.107882717746115</v>
      </c>
      <c r="H23" s="22">
        <f t="shared" si="2"/>
        <v>104.30605402636652</v>
      </c>
    </row>
    <row r="24" spans="1:8">
      <c r="A24" s="18" t="s">
        <v>21</v>
      </c>
      <c r="B24" s="19">
        <v>50.400000000000006</v>
      </c>
      <c r="C24" s="20">
        <v>383.78999999999996</v>
      </c>
      <c r="D24" s="21">
        <f t="shared" si="3"/>
        <v>7.6148809523809504</v>
      </c>
      <c r="E24" s="19">
        <v>14</v>
      </c>
      <c r="F24" s="20">
        <v>108.93</v>
      </c>
      <c r="G24" s="21">
        <f t="shared" si="1"/>
        <v>7.7807142857142866</v>
      </c>
      <c r="H24" s="22">
        <f t="shared" si="2"/>
        <v>102.17775345892288</v>
      </c>
    </row>
    <row r="25" spans="1:8">
      <c r="A25" s="18" t="s">
        <v>22</v>
      </c>
      <c r="B25" s="19">
        <v>3203.1400000000003</v>
      </c>
      <c r="C25" s="20">
        <v>31637.650000000147</v>
      </c>
      <c r="D25" s="21">
        <f t="shared" si="3"/>
        <v>9.8770737463864027</v>
      </c>
      <c r="E25" s="19">
        <v>3207.219999999998</v>
      </c>
      <c r="F25" s="20">
        <v>33140.600000000013</v>
      </c>
      <c r="G25" s="21">
        <f t="shared" si="1"/>
        <v>10.333123390350533</v>
      </c>
      <c r="H25" s="22">
        <f t="shared" si="2"/>
        <v>104.61725462089395</v>
      </c>
    </row>
    <row r="26" spans="1:8">
      <c r="A26" s="18" t="s">
        <v>23</v>
      </c>
      <c r="B26" s="19">
        <v>123</v>
      </c>
      <c r="C26" s="20">
        <v>1958.99</v>
      </c>
      <c r="D26" s="21">
        <f t="shared" si="3"/>
        <v>15.926747967479676</v>
      </c>
      <c r="E26" s="19">
        <v>162</v>
      </c>
      <c r="F26" s="20">
        <v>5670</v>
      </c>
      <c r="G26" s="21">
        <f t="shared" si="1"/>
        <v>35</v>
      </c>
      <c r="H26" s="22">
        <f t="shared" si="2"/>
        <v>219.75609880601738</v>
      </c>
    </row>
    <row r="27" spans="1:8">
      <c r="A27" s="18" t="s">
        <v>24</v>
      </c>
      <c r="B27" s="19">
        <v>3174.239999999998</v>
      </c>
      <c r="C27" s="20">
        <v>23845.03000000001</v>
      </c>
      <c r="D27" s="21">
        <f t="shared" si="3"/>
        <v>7.5120438278139101</v>
      </c>
      <c r="E27" s="19">
        <v>2287.119999999994</v>
      </c>
      <c r="F27" s="20">
        <v>19854.390000000021</v>
      </c>
      <c r="G27" s="21">
        <f t="shared" si="1"/>
        <v>8.6809568365455565</v>
      </c>
      <c r="H27" s="22">
        <f t="shared" si="2"/>
        <v>115.56051902151658</v>
      </c>
    </row>
    <row r="28" spans="1:8">
      <c r="A28" s="18" t="s">
        <v>25</v>
      </c>
      <c r="B28" s="19">
        <v>120.23000000000002</v>
      </c>
      <c r="C28" s="20">
        <v>434.67999999999978</v>
      </c>
      <c r="D28" s="21">
        <f t="shared" si="3"/>
        <v>3.6154038093653806</v>
      </c>
      <c r="E28" s="19">
        <v>107.25</v>
      </c>
      <c r="F28" s="20">
        <v>388.53999999999996</v>
      </c>
      <c r="G28" s="21">
        <f t="shared" si="1"/>
        <v>3.6227505827505824</v>
      </c>
      <c r="H28" s="22">
        <f t="shared" si="2"/>
        <v>100.20320754672467</v>
      </c>
    </row>
    <row r="29" spans="1:8">
      <c r="A29" s="18" t="s">
        <v>26</v>
      </c>
      <c r="B29" s="19">
        <v>736.36999999999921</v>
      </c>
      <c r="C29" s="20">
        <v>10753.739999999982</v>
      </c>
      <c r="D29" s="21">
        <f t="shared" si="3"/>
        <v>14.603718239471995</v>
      </c>
      <c r="E29" s="19">
        <v>448.25999999999982</v>
      </c>
      <c r="F29" s="20">
        <v>7061.3100000000013</v>
      </c>
      <c r="G29" s="21">
        <f t="shared" si="1"/>
        <v>15.752710480524705</v>
      </c>
      <c r="H29" s="22">
        <f t="shared" si="2"/>
        <v>107.86780614506195</v>
      </c>
    </row>
    <row r="30" spans="1:8">
      <c r="A30" s="18" t="s">
        <v>27</v>
      </c>
      <c r="B30" s="19">
        <v>791.36999999999989</v>
      </c>
      <c r="C30" s="20">
        <v>15109.580000000005</v>
      </c>
      <c r="D30" s="21">
        <f t="shared" si="3"/>
        <v>19.092940091234198</v>
      </c>
      <c r="E30" s="19">
        <v>590.07000000000005</v>
      </c>
      <c r="F30" s="38">
        <v>13664.810000000001</v>
      </c>
      <c r="G30" s="21">
        <f t="shared" si="1"/>
        <v>23.157947362177367</v>
      </c>
      <c r="H30" s="22">
        <f t="shared" si="2"/>
        <v>121.29063020948495</v>
      </c>
    </row>
    <row r="31" spans="1:8">
      <c r="A31" s="18" t="s">
        <v>28</v>
      </c>
      <c r="B31" s="19">
        <v>72029.740000000049</v>
      </c>
      <c r="C31" s="20">
        <v>532469.92000000342</v>
      </c>
      <c r="D31" s="21">
        <f t="shared" si="3"/>
        <v>7.3923620993217947</v>
      </c>
      <c r="E31" s="19">
        <v>59924.289999999892</v>
      </c>
      <c r="F31" s="20">
        <v>479240.10000000009</v>
      </c>
      <c r="G31" s="21">
        <f t="shared" si="1"/>
        <v>7.9974264192366897</v>
      </c>
      <c r="H31" s="22">
        <f t="shared" si="2"/>
        <v>108.18499299392282</v>
      </c>
    </row>
    <row r="32" spans="1:8">
      <c r="A32" s="18" t="s">
        <v>29</v>
      </c>
      <c r="B32" s="19">
        <v>133838.13000000021</v>
      </c>
      <c r="C32" s="20">
        <v>1022364.3500000002</v>
      </c>
      <c r="D32" s="21">
        <f t="shared" si="3"/>
        <v>7.6388122727058319</v>
      </c>
      <c r="E32" s="19">
        <v>131554.01999999981</v>
      </c>
      <c r="F32" s="20">
        <v>1122840.690000003</v>
      </c>
      <c r="G32" s="21">
        <f t="shared" si="1"/>
        <v>8.5352062217483322</v>
      </c>
      <c r="H32" s="22">
        <f t="shared" si="2"/>
        <v>111.73472939301567</v>
      </c>
    </row>
    <row r="33" spans="1:8">
      <c r="A33" s="18" t="s">
        <v>30</v>
      </c>
      <c r="B33" s="19">
        <v>218.65999999999997</v>
      </c>
      <c r="C33" s="20">
        <v>2207.2299999999996</v>
      </c>
      <c r="D33" s="21">
        <f t="shared" si="3"/>
        <v>10.094347388639896</v>
      </c>
      <c r="E33" s="19">
        <v>106.85999999999999</v>
      </c>
      <c r="F33" s="20">
        <v>1386.02</v>
      </c>
      <c r="G33" s="21">
        <f t="shared" si="1"/>
        <v>12.970428598165826</v>
      </c>
      <c r="H33" s="22">
        <f t="shared" si="2"/>
        <v>128.49199753876758</v>
      </c>
    </row>
    <row r="34" spans="1:8">
      <c r="A34" s="18" t="s">
        <v>31</v>
      </c>
      <c r="B34" s="19">
        <v>38831.620000000003</v>
      </c>
      <c r="C34" s="20">
        <v>899351.11</v>
      </c>
      <c r="D34" s="21">
        <f t="shared" si="3"/>
        <v>23.16027788693853</v>
      </c>
      <c r="E34" s="19">
        <v>45020.880000000012</v>
      </c>
      <c r="F34" s="20">
        <v>1137762.72</v>
      </c>
      <c r="G34" s="21">
        <f t="shared" si="1"/>
        <v>25.271889843112788</v>
      </c>
      <c r="H34" s="22">
        <f t="shared" si="2"/>
        <v>109.11738609736253</v>
      </c>
    </row>
    <row r="35" spans="1:8">
      <c r="A35" s="18" t="s">
        <v>32</v>
      </c>
      <c r="B35" s="19">
        <v>690.51</v>
      </c>
      <c r="C35" s="20">
        <v>2509.0299999999993</v>
      </c>
      <c r="D35" s="21">
        <f t="shared" si="3"/>
        <v>3.6335896656094762</v>
      </c>
      <c r="E35" s="19">
        <v>1579.4600000000005</v>
      </c>
      <c r="F35" s="20">
        <v>6592.4799999999987</v>
      </c>
      <c r="G35" s="21">
        <f t="shared" si="1"/>
        <v>4.1738822129082074</v>
      </c>
      <c r="H35" s="22">
        <f t="shared" si="2"/>
        <v>114.86938804379569</v>
      </c>
    </row>
    <row r="36" spans="1:8">
      <c r="A36" s="18" t="s">
        <v>33</v>
      </c>
      <c r="B36" s="19">
        <v>104364.50999999983</v>
      </c>
      <c r="C36" s="20">
        <v>880682.44999999506</v>
      </c>
      <c r="D36" s="21">
        <f t="shared" si="3"/>
        <v>8.4385242646182732</v>
      </c>
      <c r="E36" s="19">
        <v>78965.989999999976</v>
      </c>
      <c r="F36" s="20">
        <v>700608.4299999997</v>
      </c>
      <c r="G36" s="21">
        <f t="shared" si="1"/>
        <v>8.8722807122407996</v>
      </c>
      <c r="H36" s="22">
        <f t="shared" si="2"/>
        <v>105.14019316672723</v>
      </c>
    </row>
    <row r="37" spans="1:8">
      <c r="A37" s="18" t="s">
        <v>34</v>
      </c>
      <c r="B37" s="19">
        <v>8011.67</v>
      </c>
      <c r="C37" s="20">
        <v>91131.119999999573</v>
      </c>
      <c r="D37" s="21">
        <f t="shared" si="3"/>
        <v>11.374797014854527</v>
      </c>
      <c r="E37" s="19">
        <v>7143.59</v>
      </c>
      <c r="F37" s="20">
        <v>94738.49999999984</v>
      </c>
      <c r="G37" s="21">
        <f t="shared" si="1"/>
        <v>13.262029315792176</v>
      </c>
      <c r="H37" s="22">
        <f t="shared" si="2"/>
        <v>116.59134926516124</v>
      </c>
    </row>
    <row r="38" spans="1:8">
      <c r="A38" s="18" t="s">
        <v>35</v>
      </c>
      <c r="B38" s="19">
        <v>190.28000000000006</v>
      </c>
      <c r="C38" s="20">
        <v>583.67000000000007</v>
      </c>
      <c r="D38" s="21">
        <f t="shared" si="3"/>
        <v>3.0674269497582505</v>
      </c>
      <c r="E38" s="19">
        <v>113.58999999999999</v>
      </c>
      <c r="F38" s="20">
        <v>571.55999999999983</v>
      </c>
      <c r="G38" s="21">
        <f t="shared" si="1"/>
        <v>5.0317809666343862</v>
      </c>
      <c r="H38" s="22">
        <f t="shared" si="2"/>
        <v>164.03914580690991</v>
      </c>
    </row>
    <row r="39" spans="1:8">
      <c r="A39" s="18" t="s">
        <v>36</v>
      </c>
      <c r="B39" s="19">
        <v>1520.1700000000005</v>
      </c>
      <c r="C39" s="20">
        <v>4043.0699999999943</v>
      </c>
      <c r="D39" s="21">
        <f t="shared" si="3"/>
        <v>2.6596170165178847</v>
      </c>
      <c r="E39" s="19">
        <v>1487.8399999999997</v>
      </c>
      <c r="F39" s="20">
        <v>5537.85</v>
      </c>
      <c r="G39" s="21">
        <f t="shared" si="1"/>
        <v>3.7220736100655993</v>
      </c>
      <c r="H39" s="22">
        <f t="shared" si="2"/>
        <v>139.94772882521036</v>
      </c>
    </row>
    <row r="40" spans="1:8">
      <c r="A40" s="18" t="s">
        <v>37</v>
      </c>
      <c r="B40" s="19">
        <v>333.54999999999995</v>
      </c>
      <c r="C40" s="20">
        <v>862.81000000000006</v>
      </c>
      <c r="D40" s="21">
        <f t="shared" si="3"/>
        <v>2.5867486134012898</v>
      </c>
      <c r="E40" s="19">
        <v>236.45000000000002</v>
      </c>
      <c r="F40" s="20">
        <v>504.57000000000005</v>
      </c>
      <c r="G40" s="21">
        <f t="shared" si="1"/>
        <v>2.1339395220976951</v>
      </c>
      <c r="H40" s="22">
        <f t="shared" si="2"/>
        <v>82.495048457445563</v>
      </c>
    </row>
    <row r="41" spans="1:8">
      <c r="A41" s="18" t="s">
        <v>38</v>
      </c>
      <c r="B41" s="19">
        <v>79.399999999999991</v>
      </c>
      <c r="C41" s="20">
        <v>516.37</v>
      </c>
      <c r="D41" s="21">
        <f t="shared" si="3"/>
        <v>6.5034005037783382</v>
      </c>
      <c r="E41" s="19">
        <v>290.2</v>
      </c>
      <c r="F41" s="20">
        <v>1462.9800000000002</v>
      </c>
      <c r="G41" s="21">
        <f t="shared" si="1"/>
        <v>5.0412818745692638</v>
      </c>
      <c r="H41" s="22">
        <f t="shared" si="2"/>
        <v>77.51762899486792</v>
      </c>
    </row>
    <row r="42" spans="1:8">
      <c r="A42" s="18" t="s">
        <v>39</v>
      </c>
      <c r="B42" s="19">
        <v>1011106.990000003</v>
      </c>
      <c r="C42" s="20">
        <v>4209067.310000035</v>
      </c>
      <c r="D42" s="21">
        <f t="shared" si="3"/>
        <v>4.1628307900433192</v>
      </c>
      <c r="E42" s="19">
        <v>1145597.7700000007</v>
      </c>
      <c r="F42" s="20">
        <v>4792768.7000000421</v>
      </c>
      <c r="G42" s="21">
        <f t="shared" si="1"/>
        <v>4.1836400397323041</v>
      </c>
      <c r="H42" s="22">
        <f t="shared" si="2"/>
        <v>100.49988218927265</v>
      </c>
    </row>
    <row r="43" spans="1:8">
      <c r="A43" s="18" t="s">
        <v>40</v>
      </c>
      <c r="B43" s="19">
        <v>13694.4</v>
      </c>
      <c r="C43" s="20">
        <v>43631.950000000012</v>
      </c>
      <c r="D43" s="21">
        <f t="shared" si="3"/>
        <v>3.1861162226895674</v>
      </c>
      <c r="E43" s="19">
        <v>6110</v>
      </c>
      <c r="F43" s="20">
        <v>25192.74</v>
      </c>
      <c r="G43" s="21">
        <f t="shared" si="1"/>
        <v>4.1231980360065466</v>
      </c>
      <c r="H43" s="22">
        <f t="shared" si="2"/>
        <v>129.41141338924351</v>
      </c>
    </row>
    <row r="44" spans="1:8">
      <c r="A44" s="18" t="s">
        <v>41</v>
      </c>
      <c r="B44" s="19">
        <v>1704.3399999999995</v>
      </c>
      <c r="C44" s="20">
        <v>13166.400000000001</v>
      </c>
      <c r="D44" s="21">
        <f t="shared" si="3"/>
        <v>7.7252191464144513</v>
      </c>
      <c r="E44" s="19">
        <v>1374.23</v>
      </c>
      <c r="F44" s="20">
        <v>12149.79</v>
      </c>
      <c r="G44" s="21">
        <f t="shared" si="1"/>
        <v>8.8411619597883906</v>
      </c>
      <c r="H44" s="22">
        <f t="shared" si="2"/>
        <v>114.44545186646113</v>
      </c>
    </row>
    <row r="45" spans="1:8">
      <c r="A45" s="18" t="s">
        <v>42</v>
      </c>
      <c r="B45" s="19">
        <v>5549.0799999999972</v>
      </c>
      <c r="C45" s="20">
        <v>118710.04000000002</v>
      </c>
      <c r="D45" s="21">
        <f t="shared" si="3"/>
        <v>21.392742580752138</v>
      </c>
      <c r="E45" s="19">
        <v>5343.5999999999985</v>
      </c>
      <c r="F45" s="20">
        <v>134453.95000000007</v>
      </c>
      <c r="G45" s="21">
        <f t="shared" si="1"/>
        <v>25.161679392170093</v>
      </c>
      <c r="H45" s="22">
        <f t="shared" si="2"/>
        <v>117.6178290239841</v>
      </c>
    </row>
    <row r="46" spans="1:8">
      <c r="A46" s="18" t="s">
        <v>43</v>
      </c>
      <c r="B46" s="19">
        <v>42556.199999999975</v>
      </c>
      <c r="C46" s="20">
        <v>163638.45999999944</v>
      </c>
      <c r="D46" s="21">
        <f t="shared" si="3"/>
        <v>3.8452319521009755</v>
      </c>
      <c r="E46" s="19">
        <v>47953.029999999919</v>
      </c>
      <c r="F46" s="20">
        <v>160754.18000000017</v>
      </c>
      <c r="G46" s="21">
        <f t="shared" si="1"/>
        <v>3.3523258071492132</v>
      </c>
      <c r="H46" s="22">
        <f t="shared" si="2"/>
        <v>87.181367701824968</v>
      </c>
    </row>
    <row r="47" spans="1:8">
      <c r="A47" s="18" t="s">
        <v>44</v>
      </c>
      <c r="B47" s="19">
        <v>23627.129999999946</v>
      </c>
      <c r="C47" s="20">
        <v>55414.930000000058</v>
      </c>
      <c r="D47" s="21">
        <f t="shared" si="3"/>
        <v>2.3453940448967008</v>
      </c>
      <c r="E47" s="19">
        <v>22755.19</v>
      </c>
      <c r="F47" s="20">
        <v>57305.090000000011</v>
      </c>
      <c r="G47" s="21">
        <f t="shared" si="1"/>
        <v>2.5183305434935948</v>
      </c>
      <c r="H47" s="22">
        <f t="shared" si="2"/>
        <v>107.37345176488289</v>
      </c>
    </row>
    <row r="48" spans="1:8">
      <c r="A48" s="18" t="s">
        <v>45</v>
      </c>
      <c r="B48" s="19">
        <v>4822.6200000000108</v>
      </c>
      <c r="C48" s="20">
        <v>43524.459999999934</v>
      </c>
      <c r="D48" s="21">
        <f t="shared" si="3"/>
        <v>9.0250652135146119</v>
      </c>
      <c r="E48" s="19">
        <v>4072.3800000000028</v>
      </c>
      <c r="F48" s="20">
        <v>36138.210000000057</v>
      </c>
      <c r="G48" s="21">
        <f t="shared" si="1"/>
        <v>8.873977870434496</v>
      </c>
      <c r="H48" s="22">
        <f t="shared" si="2"/>
        <v>98.325914112466805</v>
      </c>
    </row>
    <row r="49" spans="1:8">
      <c r="A49" s="18" t="s">
        <v>46</v>
      </c>
      <c r="B49" s="19">
        <v>9.6999999999999993</v>
      </c>
      <c r="C49" s="20">
        <v>30.54</v>
      </c>
      <c r="D49" s="21">
        <f t="shared" si="3"/>
        <v>3.148453608247423</v>
      </c>
      <c r="E49" s="19">
        <v>97.67</v>
      </c>
      <c r="F49" s="20">
        <v>482.96000000000004</v>
      </c>
      <c r="G49" s="21">
        <f t="shared" si="1"/>
        <v>4.9448141701648414</v>
      </c>
      <c r="H49" s="22">
        <f t="shared" si="2"/>
        <v>157.05532891486234</v>
      </c>
    </row>
    <row r="50" spans="1:8">
      <c r="A50" s="18" t="s">
        <v>47</v>
      </c>
      <c r="B50" s="19">
        <v>88916.780000000101</v>
      </c>
      <c r="C50" s="20">
        <v>150363.8099999986</v>
      </c>
      <c r="D50" s="21">
        <f t="shared" si="3"/>
        <v>1.6910622494426635</v>
      </c>
      <c r="E50" s="19">
        <v>62935.700000000004</v>
      </c>
      <c r="F50" s="20">
        <v>124789.71000000031</v>
      </c>
      <c r="G50" s="21">
        <f t="shared" si="1"/>
        <v>1.9828127755788894</v>
      </c>
      <c r="H50" s="22">
        <f t="shared" si="2"/>
        <v>117.2525006830695</v>
      </c>
    </row>
    <row r="51" spans="1:8">
      <c r="A51" s="18" t="s">
        <v>48</v>
      </c>
      <c r="B51" s="19">
        <v>10.1</v>
      </c>
      <c r="C51" s="20">
        <v>15.009999999999998</v>
      </c>
      <c r="D51" s="21">
        <f t="shared" si="3"/>
        <v>1.4861386138613859</v>
      </c>
      <c r="E51" s="19">
        <v>13</v>
      </c>
      <c r="F51" s="20">
        <v>9.1</v>
      </c>
      <c r="G51" s="21">
        <f t="shared" si="1"/>
        <v>0.7</v>
      </c>
      <c r="H51" s="22">
        <f t="shared" si="2"/>
        <v>47.101932045303137</v>
      </c>
    </row>
    <row r="52" spans="1:8">
      <c r="A52" s="18" t="s">
        <v>49</v>
      </c>
      <c r="B52" s="19">
        <v>5460.6800000000076</v>
      </c>
      <c r="C52" s="20">
        <v>90946.4099999998</v>
      </c>
      <c r="D52" s="21">
        <f t="shared" si="3"/>
        <v>16.654777426987057</v>
      </c>
      <c r="E52" s="19">
        <v>4783.5999999999958</v>
      </c>
      <c r="F52" s="20">
        <v>89363.419999999882</v>
      </c>
      <c r="G52" s="21">
        <f t="shared" si="1"/>
        <v>18.6812066226273</v>
      </c>
      <c r="H52" s="22">
        <f t="shared" si="2"/>
        <v>112.16725473831106</v>
      </c>
    </row>
    <row r="53" spans="1:8">
      <c r="A53" s="18" t="s">
        <v>50</v>
      </c>
      <c r="B53" s="19">
        <v>25351.409999999993</v>
      </c>
      <c r="C53" s="20">
        <v>83601.380000000179</v>
      </c>
      <c r="D53" s="21">
        <f t="shared" si="3"/>
        <v>3.2977013901790948</v>
      </c>
      <c r="E53" s="19">
        <v>23434.379999999986</v>
      </c>
      <c r="F53" s="20">
        <v>74277.219999999987</v>
      </c>
      <c r="G53" s="21">
        <f t="shared" si="1"/>
        <v>3.1695833215984393</v>
      </c>
      <c r="H53" s="22">
        <f t="shared" si="2"/>
        <v>96.114928144731209</v>
      </c>
    </row>
    <row r="54" spans="1:8">
      <c r="A54" s="18" t="s">
        <v>51</v>
      </c>
      <c r="B54" s="19">
        <v>13852.989999999991</v>
      </c>
      <c r="C54" s="20">
        <v>36747.229999999923</v>
      </c>
      <c r="D54" s="21">
        <f t="shared" si="3"/>
        <v>2.6526569354341518</v>
      </c>
      <c r="E54" s="19">
        <v>3756.1799999999976</v>
      </c>
      <c r="F54" s="20">
        <v>12546.239999999985</v>
      </c>
      <c r="G54" s="21">
        <f t="shared" si="1"/>
        <v>3.3401594172803204</v>
      </c>
      <c r="H54" s="22">
        <f t="shared" si="2"/>
        <v>125.91750454657445</v>
      </c>
    </row>
    <row r="55" spans="1:8">
      <c r="A55" s="18" t="s">
        <v>52</v>
      </c>
      <c r="B55" s="19">
        <v>2741.070000000002</v>
      </c>
      <c r="C55" s="20">
        <v>41250.139999999985</v>
      </c>
      <c r="D55" s="21">
        <f t="shared" si="3"/>
        <v>15.048918852856715</v>
      </c>
      <c r="E55" s="19">
        <v>1623.22</v>
      </c>
      <c r="F55" s="20">
        <v>25247.069999999996</v>
      </c>
      <c r="G55" s="21">
        <f t="shared" si="1"/>
        <v>15.553695740565047</v>
      </c>
      <c r="H55" s="22">
        <f t="shared" si="2"/>
        <v>103.35424021249547</v>
      </c>
    </row>
    <row r="56" spans="1:8">
      <c r="A56" s="18" t="s">
        <v>53</v>
      </c>
      <c r="B56" s="19">
        <v>1640.4199999999998</v>
      </c>
      <c r="C56" s="20">
        <v>6888.6500000000033</v>
      </c>
      <c r="D56" s="21">
        <f t="shared" si="3"/>
        <v>4.1993209056217333</v>
      </c>
      <c r="E56" s="19">
        <v>1429.8300000000006</v>
      </c>
      <c r="F56" s="20">
        <v>7913.24</v>
      </c>
      <c r="G56" s="21">
        <f t="shared" si="1"/>
        <v>5.5343922004713821</v>
      </c>
      <c r="H56" s="22">
        <f t="shared" si="2"/>
        <v>131.79255229249941</v>
      </c>
    </row>
    <row r="57" spans="1:8">
      <c r="A57" s="18" t="s">
        <v>54</v>
      </c>
      <c r="B57" s="19">
        <v>34667.789999999906</v>
      </c>
      <c r="C57" s="20">
        <v>608149.00000000128</v>
      </c>
      <c r="D57" s="21">
        <f t="shared" si="3"/>
        <v>17.542191180920472</v>
      </c>
      <c r="E57" s="19">
        <v>36579.219999999921</v>
      </c>
      <c r="F57" s="20">
        <v>761252.0700000017</v>
      </c>
      <c r="G57" s="21">
        <f t="shared" si="1"/>
        <v>20.81105255934936</v>
      </c>
      <c r="H57" s="22">
        <f t="shared" si="2"/>
        <v>118.63428202734572</v>
      </c>
    </row>
    <row r="58" spans="1:8">
      <c r="A58" s="18" t="s">
        <v>55</v>
      </c>
      <c r="B58" s="19">
        <v>10373.379999999996</v>
      </c>
      <c r="C58" s="20">
        <v>46525.080000000111</v>
      </c>
      <c r="D58" s="21">
        <f t="shared" si="3"/>
        <v>4.4850453757598903</v>
      </c>
      <c r="E58" s="19">
        <v>10740.990000000011</v>
      </c>
      <c r="F58" s="20">
        <v>48907.239999999969</v>
      </c>
      <c r="G58" s="21">
        <f t="shared" si="1"/>
        <v>4.5533270210660213</v>
      </c>
      <c r="H58" s="22">
        <f t="shared" si="2"/>
        <v>101.52242930863464</v>
      </c>
    </row>
    <row r="59" spans="1:8">
      <c r="A59" s="18" t="s">
        <v>56</v>
      </c>
      <c r="B59" s="19">
        <v>430.96999999999991</v>
      </c>
      <c r="C59" s="20">
        <v>1091.6799999999996</v>
      </c>
      <c r="D59" s="21">
        <f t="shared" si="3"/>
        <v>2.5330765482516182</v>
      </c>
      <c r="E59" s="19">
        <v>523.01</v>
      </c>
      <c r="F59" s="20">
        <v>1460.4699999999996</v>
      </c>
      <c r="G59" s="21">
        <f t="shared" si="1"/>
        <v>2.7924322670694623</v>
      </c>
      <c r="H59" s="22">
        <f t="shared" si="2"/>
        <v>110.23876356981224</v>
      </c>
    </row>
    <row r="60" spans="1:8">
      <c r="A60" s="18" t="s">
        <v>57</v>
      </c>
      <c r="B60" s="19">
        <v>18086.899999999991</v>
      </c>
      <c r="C60" s="20">
        <v>47226.330000000038</v>
      </c>
      <c r="D60" s="21">
        <f t="shared" si="3"/>
        <v>2.6110792894304753</v>
      </c>
      <c r="E60" s="19">
        <v>14893.270000000017</v>
      </c>
      <c r="F60" s="20">
        <v>44397.190000000017</v>
      </c>
      <c r="G60" s="21">
        <f t="shared" si="1"/>
        <v>2.9810236435651785</v>
      </c>
      <c r="H60" s="22">
        <f t="shared" si="2"/>
        <v>114.16825431660465</v>
      </c>
    </row>
    <row r="61" spans="1:8">
      <c r="A61" s="18" t="s">
        <v>58</v>
      </c>
      <c r="B61" s="19">
        <v>604864.59999999974</v>
      </c>
      <c r="C61" s="20">
        <v>1176969.7299999965</v>
      </c>
      <c r="D61" s="21">
        <f t="shared" si="3"/>
        <v>1.9458399946037459</v>
      </c>
      <c r="E61" s="19">
        <v>582596.67999999796</v>
      </c>
      <c r="F61" s="20">
        <v>1123028.2400000037</v>
      </c>
      <c r="G61" s="21">
        <f t="shared" si="1"/>
        <v>1.9276255401936166</v>
      </c>
      <c r="H61" s="22">
        <f t="shared" si="2"/>
        <v>99.063928459655358</v>
      </c>
    </row>
    <row r="62" spans="1:8">
      <c r="A62" s="18" t="s">
        <v>59</v>
      </c>
      <c r="B62" s="19">
        <v>22232.93</v>
      </c>
      <c r="C62" s="20">
        <v>117918.47999999953</v>
      </c>
      <c r="D62" s="21">
        <f t="shared" si="3"/>
        <v>5.303775975546162</v>
      </c>
      <c r="E62" s="19">
        <v>17584.440000000017</v>
      </c>
      <c r="F62" s="20">
        <v>103577.44000000013</v>
      </c>
      <c r="G62" s="21">
        <f t="shared" si="1"/>
        <v>5.8902893694652789</v>
      </c>
      <c r="H62" s="22">
        <f t="shared" si="2"/>
        <v>111.05841190546741</v>
      </c>
    </row>
    <row r="63" spans="1:8">
      <c r="A63" s="18" t="s">
        <v>60</v>
      </c>
      <c r="B63" s="19">
        <v>14875.790000000015</v>
      </c>
      <c r="C63" s="20">
        <v>42087.430000000095</v>
      </c>
      <c r="D63" s="21">
        <f t="shared" si="3"/>
        <v>2.8292567991347051</v>
      </c>
      <c r="E63" s="19">
        <v>12176.23</v>
      </c>
      <c r="F63" s="20">
        <v>35582.989999999954</v>
      </c>
      <c r="G63" s="21">
        <f t="shared" si="1"/>
        <v>2.9223322818310722</v>
      </c>
      <c r="H63" s="22">
        <f t="shared" si="2"/>
        <v>103.28975025260461</v>
      </c>
    </row>
    <row r="64" spans="1:8">
      <c r="A64" s="18" t="s">
        <v>61</v>
      </c>
      <c r="B64" s="19">
        <v>10233.700000000006</v>
      </c>
      <c r="C64" s="20">
        <v>20286.570000000098</v>
      </c>
      <c r="D64" s="21">
        <f t="shared" si="3"/>
        <v>1.9823299490897803</v>
      </c>
      <c r="E64" s="19">
        <v>9431.8000000000047</v>
      </c>
      <c r="F64" s="20">
        <v>20050.390000000014</v>
      </c>
      <c r="G64" s="21">
        <f t="shared" si="1"/>
        <v>2.1258285799105159</v>
      </c>
      <c r="H64" s="22">
        <f t="shared" si="2"/>
        <v>107.23888729455081</v>
      </c>
    </row>
    <row r="65" spans="1:8">
      <c r="A65" s="18" t="s">
        <v>62</v>
      </c>
      <c r="B65" s="19">
        <v>20354.12000000001</v>
      </c>
      <c r="C65" s="20">
        <v>51427.459999999846</v>
      </c>
      <c r="D65" s="21">
        <f t="shared" si="3"/>
        <v>2.5266363763208539</v>
      </c>
      <c r="E65" s="19">
        <v>16125.370000000008</v>
      </c>
      <c r="F65" s="20">
        <v>41048.51</v>
      </c>
      <c r="G65" s="21">
        <f t="shared" si="1"/>
        <v>2.5455856206710283</v>
      </c>
      <c r="H65" s="22">
        <f t="shared" si="2"/>
        <v>100.7499790839617</v>
      </c>
    </row>
    <row r="66" spans="1:8">
      <c r="A66" s="18" t="s">
        <v>63</v>
      </c>
      <c r="B66" s="19">
        <v>161.81</v>
      </c>
      <c r="C66" s="20">
        <v>826.34999999999991</v>
      </c>
      <c r="D66" s="21">
        <f t="shared" si="3"/>
        <v>5.1069155182003581</v>
      </c>
      <c r="E66" s="19">
        <v>110.52</v>
      </c>
      <c r="F66" s="20">
        <v>556.00000000000023</v>
      </c>
      <c r="G66" s="21">
        <f t="shared" si="1"/>
        <v>5.030763662685489</v>
      </c>
      <c r="H66" s="22">
        <f t="shared" si="2"/>
        <v>98.508848340187456</v>
      </c>
    </row>
    <row r="67" spans="1:8">
      <c r="A67" s="18" t="s">
        <v>64</v>
      </c>
      <c r="B67" s="19">
        <v>13841.73000000001</v>
      </c>
      <c r="C67" s="20">
        <v>302032.71000000078</v>
      </c>
      <c r="D67" s="21">
        <f t="shared" si="3"/>
        <v>21.820445132219785</v>
      </c>
      <c r="E67" s="19">
        <v>13308.12</v>
      </c>
      <c r="F67" s="20">
        <v>335630.04999999964</v>
      </c>
      <c r="G67" s="21">
        <f t="shared" si="1"/>
        <v>25.219944665362171</v>
      </c>
      <c r="H67" s="22">
        <f t="shared" si="2"/>
        <v>115.57942339188456</v>
      </c>
    </row>
    <row r="68" spans="1:8" ht="15" thickBot="1">
      <c r="A68" s="23" t="s">
        <v>65</v>
      </c>
      <c r="B68" s="24">
        <v>1234.4600000000007</v>
      </c>
      <c r="C68" s="25">
        <v>26906.779999999988</v>
      </c>
      <c r="D68" s="26">
        <f t="shared" si="3"/>
        <v>21.796396805080743</v>
      </c>
      <c r="E68" s="24">
        <v>1473.7499999999998</v>
      </c>
      <c r="F68" s="25">
        <v>32589.149999999998</v>
      </c>
      <c r="G68" s="26">
        <f t="shared" si="1"/>
        <v>22.113078880407127</v>
      </c>
      <c r="H68" s="27">
        <f t="shared" si="2"/>
        <v>101.45291021336409</v>
      </c>
    </row>
    <row r="69" spans="1:8" ht="15" thickBot="1">
      <c r="A69" s="28" t="s">
        <v>66</v>
      </c>
      <c r="B69" s="29">
        <f>SUM(B70:B78)</f>
        <v>491637.57</v>
      </c>
      <c r="C69" s="30">
        <f>SUM(C70:C78)</f>
        <v>3124869.5999999973</v>
      </c>
      <c r="D69" s="31"/>
      <c r="E69" s="29">
        <f>SUM(E70:E78)</f>
        <v>495883.8899999999</v>
      </c>
      <c r="F69" s="30">
        <f>SUM(F70:F78)</f>
        <v>3535960.080000001</v>
      </c>
      <c r="G69" s="31"/>
      <c r="H69" s="32"/>
    </row>
    <row r="70" spans="1:8">
      <c r="A70" s="13" t="s">
        <v>67</v>
      </c>
      <c r="B70" s="14">
        <v>32</v>
      </c>
      <c r="C70" s="15">
        <v>371.59</v>
      </c>
      <c r="D70" s="16">
        <f t="shared" si="3"/>
        <v>11.612187499999999</v>
      </c>
      <c r="E70" s="14">
        <v>15</v>
      </c>
      <c r="F70" s="15">
        <v>202.6</v>
      </c>
      <c r="G70" s="16">
        <f>F70/E70</f>
        <v>13.506666666666666</v>
      </c>
      <c r="H70" s="17">
        <f t="shared" ref="H70:H78" si="4">G70/D70*100</f>
        <v>116.31457610089974</v>
      </c>
    </row>
    <row r="71" spans="1:8">
      <c r="A71" s="18" t="s">
        <v>68</v>
      </c>
      <c r="B71" s="19">
        <v>66222.380000000019</v>
      </c>
      <c r="C71" s="20">
        <v>731955.95999999938</v>
      </c>
      <c r="D71" s="21">
        <f t="shared" si="3"/>
        <v>11.052999907282087</v>
      </c>
      <c r="E71" s="19">
        <v>87295.379999999976</v>
      </c>
      <c r="F71" s="20">
        <v>1001249.3900000004</v>
      </c>
      <c r="G71" s="21">
        <f>F71/E71</f>
        <v>11.4696721636357</v>
      </c>
      <c r="H71" s="22">
        <f t="shared" si="4"/>
        <v>103.76976621594916</v>
      </c>
    </row>
    <row r="72" spans="1:8">
      <c r="A72" s="18" t="s">
        <v>69</v>
      </c>
      <c r="B72" s="19">
        <v>102605.75999999988</v>
      </c>
      <c r="C72" s="20">
        <v>1092563.960000003</v>
      </c>
      <c r="D72" s="21">
        <f t="shared" si="3"/>
        <v>10.648173747750656</v>
      </c>
      <c r="E72" s="19">
        <v>110746.51999999993</v>
      </c>
      <c r="F72" s="20">
        <v>1263283.800000004</v>
      </c>
      <c r="G72" s="21">
        <f t="shared" ref="G72:G123" si="5">F72/E72</f>
        <v>11.406984165281264</v>
      </c>
      <c r="H72" s="22">
        <f t="shared" si="4"/>
        <v>107.12620244096694</v>
      </c>
    </row>
    <row r="73" spans="1:8">
      <c r="A73" s="18" t="s">
        <v>70</v>
      </c>
      <c r="B73" s="19">
        <v>99335.410000000076</v>
      </c>
      <c r="C73" s="20">
        <v>246105.69999999882</v>
      </c>
      <c r="D73" s="21">
        <f t="shared" si="3"/>
        <v>2.4775223658914642</v>
      </c>
      <c r="E73" s="19">
        <v>73930.460000000123</v>
      </c>
      <c r="F73" s="20">
        <v>182136.62999999951</v>
      </c>
      <c r="G73" s="21">
        <f t="shared" si="5"/>
        <v>2.4636209486590399</v>
      </c>
      <c r="H73" s="22">
        <f t="shared" si="4"/>
        <v>99.438898416264252</v>
      </c>
    </row>
    <row r="74" spans="1:8">
      <c r="A74" s="18" t="s">
        <v>71</v>
      </c>
      <c r="B74" s="19">
        <v>122550.02999999996</v>
      </c>
      <c r="C74" s="20">
        <v>484279.81999999745</v>
      </c>
      <c r="D74" s="21">
        <f t="shared" si="3"/>
        <v>3.9516907503000827</v>
      </c>
      <c r="E74" s="19">
        <v>148327.40999999992</v>
      </c>
      <c r="F74" s="20">
        <v>596954.20999999822</v>
      </c>
      <c r="G74" s="21">
        <f t="shared" si="5"/>
        <v>4.0245711160196116</v>
      </c>
      <c r="H74" s="22">
        <f t="shared" si="4"/>
        <v>101.84428312650718</v>
      </c>
    </row>
    <row r="75" spans="1:8">
      <c r="A75" s="18" t="s">
        <v>72</v>
      </c>
      <c r="B75" s="19">
        <v>2313.9399999999987</v>
      </c>
      <c r="C75" s="20">
        <v>5036.8599999999979</v>
      </c>
      <c r="D75" s="21">
        <f t="shared" si="3"/>
        <v>2.176746155907241</v>
      </c>
      <c r="E75" s="19">
        <v>2148.5699999999988</v>
      </c>
      <c r="F75" s="20">
        <v>5607.68</v>
      </c>
      <c r="G75" s="21">
        <f t="shared" si="5"/>
        <v>2.6099591821537129</v>
      </c>
      <c r="H75" s="22">
        <f t="shared" si="4"/>
        <v>119.90186246893424</v>
      </c>
    </row>
    <row r="76" spans="1:8">
      <c r="A76" s="18" t="s">
        <v>73</v>
      </c>
      <c r="B76" s="19">
        <v>36186.879999999983</v>
      </c>
      <c r="C76" s="20">
        <v>153559.78000000014</v>
      </c>
      <c r="D76" s="21">
        <f t="shared" si="3"/>
        <v>4.2435208561777147</v>
      </c>
      <c r="E76" s="19">
        <v>20011.59999999998</v>
      </c>
      <c r="F76" s="20">
        <v>83483.549999999974</v>
      </c>
      <c r="G76" s="21">
        <f t="shared" si="5"/>
        <v>4.1717578804293538</v>
      </c>
      <c r="H76" s="22">
        <f t="shared" si="4"/>
        <v>98.308881276172158</v>
      </c>
    </row>
    <row r="77" spans="1:8">
      <c r="A77" s="18" t="s">
        <v>74</v>
      </c>
      <c r="B77" s="19">
        <v>50327.920000000049</v>
      </c>
      <c r="C77" s="20">
        <v>366891.65999999887</v>
      </c>
      <c r="D77" s="21">
        <f t="shared" si="3"/>
        <v>7.2900223176320127</v>
      </c>
      <c r="E77" s="19">
        <v>47113.749999999935</v>
      </c>
      <c r="F77" s="20">
        <v>379028.17999999906</v>
      </c>
      <c r="G77" s="21">
        <f t="shared" si="5"/>
        <v>8.0449588495927316</v>
      </c>
      <c r="H77" s="22">
        <f t="shared" si="4"/>
        <v>110.35575062829083</v>
      </c>
    </row>
    <row r="78" spans="1:8" ht="15" thickBot="1">
      <c r="A78" s="23" t="s">
        <v>75</v>
      </c>
      <c r="B78" s="24">
        <v>12063.250000000002</v>
      </c>
      <c r="C78" s="25">
        <v>44104.269999999917</v>
      </c>
      <c r="D78" s="26">
        <f t="shared" ref="D78:D125" si="6">C78/B78</f>
        <v>3.6560852174994225</v>
      </c>
      <c r="E78" s="24">
        <v>6295.2000000000025</v>
      </c>
      <c r="F78" s="25">
        <v>24014.040000000023</v>
      </c>
      <c r="G78" s="26">
        <f t="shared" si="5"/>
        <v>3.8146587876477338</v>
      </c>
      <c r="H78" s="27">
        <f t="shared" si="4"/>
        <v>104.33725038435422</v>
      </c>
    </row>
    <row r="79" spans="1:8" ht="15" thickBot="1">
      <c r="A79" s="28" t="s">
        <v>76</v>
      </c>
      <c r="B79" s="29">
        <f>SUM(B80:B86)</f>
        <v>224067.54000000004</v>
      </c>
      <c r="C79" s="30">
        <f>SUM(C80:C86)</f>
        <v>874537.73999999848</v>
      </c>
      <c r="D79" s="31"/>
      <c r="E79" s="29">
        <f>SUM(E80:E86)</f>
        <v>234383.20000000013</v>
      </c>
      <c r="F79" s="30">
        <f>SUM(F80:F86)</f>
        <v>877362.53999999911</v>
      </c>
      <c r="G79" s="31"/>
      <c r="H79" s="32"/>
    </row>
    <row r="80" spans="1:8">
      <c r="A80" s="13" t="s">
        <v>77</v>
      </c>
      <c r="B80" s="14">
        <v>130.42999999999995</v>
      </c>
      <c r="C80" s="15">
        <v>585.67999999999984</v>
      </c>
      <c r="D80" s="16">
        <f t="shared" si="6"/>
        <v>4.4903779805259534</v>
      </c>
      <c r="E80" s="14">
        <v>67.95</v>
      </c>
      <c r="F80" s="15">
        <v>433.31</v>
      </c>
      <c r="G80" s="16">
        <f t="shared" si="5"/>
        <v>6.3768947755702721</v>
      </c>
      <c r="H80" s="17">
        <f t="shared" ref="H80:H86" si="7">G80/D80*100</f>
        <v>142.01242753340227</v>
      </c>
    </row>
    <row r="81" spans="1:18">
      <c r="A81" s="18" t="s">
        <v>78</v>
      </c>
      <c r="B81" s="19">
        <v>9037.7100000000009</v>
      </c>
      <c r="C81" s="20">
        <v>12912.229999999996</v>
      </c>
      <c r="D81" s="21">
        <f t="shared" si="6"/>
        <v>1.4287059443155394</v>
      </c>
      <c r="E81" s="19">
        <v>5423.58</v>
      </c>
      <c r="F81" s="20">
        <v>9731.3199999999979</v>
      </c>
      <c r="G81" s="21">
        <f t="shared" si="5"/>
        <v>1.7942613550459288</v>
      </c>
      <c r="H81" s="22">
        <f t="shared" si="7"/>
        <v>125.5864695030382</v>
      </c>
    </row>
    <row r="82" spans="1:18">
      <c r="A82" s="18" t="s">
        <v>79</v>
      </c>
      <c r="B82" s="19">
        <v>5954.2299999999959</v>
      </c>
      <c r="C82" s="20">
        <v>16699.570000000007</v>
      </c>
      <c r="D82" s="21">
        <f t="shared" si="6"/>
        <v>2.8046565214981647</v>
      </c>
      <c r="E82" s="19">
        <v>7416</v>
      </c>
      <c r="F82" s="20">
        <v>18863</v>
      </c>
      <c r="G82" s="21">
        <f t="shared" si="5"/>
        <v>2.5435544768069041</v>
      </c>
      <c r="H82" s="22">
        <f t="shared" si="7"/>
        <v>90.690409228728385</v>
      </c>
    </row>
    <row r="83" spans="1:18">
      <c r="A83" s="18" t="s">
        <v>80</v>
      </c>
      <c r="B83" s="19">
        <v>37584.999999999985</v>
      </c>
      <c r="C83" s="20">
        <v>166872.17999999953</v>
      </c>
      <c r="D83" s="21">
        <f t="shared" si="6"/>
        <v>4.439861114806428</v>
      </c>
      <c r="E83" s="19">
        <v>35106.859999999986</v>
      </c>
      <c r="F83" s="20">
        <v>156064.34999999971</v>
      </c>
      <c r="G83" s="21">
        <f t="shared" si="5"/>
        <v>4.4454089599582467</v>
      </c>
      <c r="H83" s="22">
        <f t="shared" si="7"/>
        <v>100.12495537604357</v>
      </c>
    </row>
    <row r="84" spans="1:18">
      <c r="A84" s="18" t="s">
        <v>81</v>
      </c>
      <c r="B84" s="19">
        <v>12738.049999999983</v>
      </c>
      <c r="C84" s="20">
        <v>70955.319999999978</v>
      </c>
      <c r="D84" s="21">
        <f t="shared" si="6"/>
        <v>5.5703439694458785</v>
      </c>
      <c r="E84" s="19">
        <v>19011.260000000002</v>
      </c>
      <c r="F84" s="20">
        <v>101923.64000000006</v>
      </c>
      <c r="G84" s="21">
        <f t="shared" si="5"/>
        <v>5.3612248741009303</v>
      </c>
      <c r="H84" s="22">
        <f t="shared" si="7"/>
        <v>96.245849511412658</v>
      </c>
    </row>
    <row r="85" spans="1:18">
      <c r="A85" s="18" t="s">
        <v>82</v>
      </c>
      <c r="B85" s="19">
        <v>65752.350000000006</v>
      </c>
      <c r="C85" s="20">
        <v>332639.83999999991</v>
      </c>
      <c r="D85" s="21">
        <f t="shared" si="6"/>
        <v>5.0589802493751153</v>
      </c>
      <c r="E85" s="19">
        <v>72432.700000000157</v>
      </c>
      <c r="F85" s="20">
        <v>319215.95999999979</v>
      </c>
      <c r="G85" s="21">
        <f t="shared" si="5"/>
        <v>4.4070697350782053</v>
      </c>
      <c r="H85" s="22">
        <f t="shared" si="7"/>
        <v>87.113796018922315</v>
      </c>
    </row>
    <row r="86" spans="1:18" ht="15" thickBot="1">
      <c r="A86" s="23" t="s">
        <v>83</v>
      </c>
      <c r="B86" s="24">
        <v>92869.770000000062</v>
      </c>
      <c r="C86" s="25">
        <v>273872.91999999911</v>
      </c>
      <c r="D86" s="21">
        <f t="shared" si="6"/>
        <v>2.948999658338757</v>
      </c>
      <c r="E86" s="24">
        <v>94924.849999999991</v>
      </c>
      <c r="F86" s="25">
        <v>271130.95999999944</v>
      </c>
      <c r="G86" s="21">
        <f t="shared" si="5"/>
        <v>2.8562695648189012</v>
      </c>
      <c r="H86" s="22">
        <f t="shared" si="7"/>
        <v>96.855540716742823</v>
      </c>
      <c r="J86" s="54"/>
      <c r="K86" s="54"/>
      <c r="L86" s="54"/>
      <c r="M86" s="54"/>
      <c r="N86" s="54"/>
      <c r="O86" s="54"/>
      <c r="P86" s="54"/>
    </row>
    <row r="87" spans="1:18" ht="15" thickBot="1">
      <c r="A87" s="28" t="s">
        <v>84</v>
      </c>
      <c r="B87" s="29">
        <f>SUM(B88:B95)</f>
        <v>55992463.090000026</v>
      </c>
      <c r="C87" s="30">
        <f>SUM(C88:C95)</f>
        <v>35984062.269999392</v>
      </c>
      <c r="D87" s="31"/>
      <c r="E87" s="29">
        <f>SUM(E88:E95)</f>
        <v>48259779.200000003</v>
      </c>
      <c r="F87" s="30">
        <f>SUM(F88:F95)</f>
        <v>32151378.670000058</v>
      </c>
      <c r="G87" s="31"/>
      <c r="H87" s="32"/>
    </row>
    <row r="88" spans="1:18">
      <c r="A88" s="13" t="s">
        <v>85</v>
      </c>
      <c r="B88" s="14">
        <v>2658.95</v>
      </c>
      <c r="C88" s="15">
        <v>4055.46</v>
      </c>
      <c r="D88" s="16">
        <f t="shared" si="6"/>
        <v>1.5252110795614811</v>
      </c>
      <c r="E88" s="14">
        <v>1777.2</v>
      </c>
      <c r="F88" s="15">
        <v>3792.2000000000003</v>
      </c>
      <c r="G88" s="16">
        <f t="shared" si="5"/>
        <v>2.1338059869457573</v>
      </c>
      <c r="H88" s="17">
        <f t="shared" ref="H88:H95" si="8">G88/D88*100</f>
        <v>139.90233978363543</v>
      </c>
    </row>
    <row r="89" spans="1:18">
      <c r="A89" s="18" t="s">
        <v>86</v>
      </c>
      <c r="B89" s="19">
        <v>13732180.720000003</v>
      </c>
      <c r="C89" s="20">
        <v>12870579.129999833</v>
      </c>
      <c r="D89" s="21">
        <f t="shared" si="6"/>
        <v>0.93725675422074051</v>
      </c>
      <c r="E89" s="19">
        <v>13515765.01</v>
      </c>
      <c r="F89" s="20">
        <v>12381482.480000051</v>
      </c>
      <c r="G89" s="21">
        <f t="shared" si="5"/>
        <v>0.91607707524060089</v>
      </c>
      <c r="H89" s="22">
        <f t="shared" si="8"/>
        <v>97.740247921952943</v>
      </c>
    </row>
    <row r="90" spans="1:18">
      <c r="A90" s="18" t="s">
        <v>87</v>
      </c>
      <c r="B90" s="19">
        <v>38448.799999999996</v>
      </c>
      <c r="C90" s="20">
        <v>23543.040000000008</v>
      </c>
      <c r="D90" s="21">
        <f t="shared" si="6"/>
        <v>0.61232184099373743</v>
      </c>
      <c r="E90" s="19">
        <v>8788.35</v>
      </c>
      <c r="F90" s="20">
        <v>7929.4299999999994</v>
      </c>
      <c r="G90" s="21">
        <f t="shared" si="5"/>
        <v>0.90226606814703547</v>
      </c>
      <c r="H90" s="22">
        <f t="shared" si="8"/>
        <v>147.35160625378762</v>
      </c>
    </row>
    <row r="91" spans="1:18">
      <c r="A91" s="18" t="s">
        <v>88</v>
      </c>
      <c r="B91" s="19">
        <v>1642982.36</v>
      </c>
      <c r="C91" s="20">
        <v>804415.22999999707</v>
      </c>
      <c r="D91" s="21">
        <f t="shared" si="6"/>
        <v>0.48960673564383067</v>
      </c>
      <c r="E91" s="19">
        <v>1886825.15</v>
      </c>
      <c r="F91" s="20">
        <v>876298.58000000136</v>
      </c>
      <c r="G91" s="21">
        <f t="shared" si="5"/>
        <v>0.46443019905686617</v>
      </c>
      <c r="H91" s="22">
        <f t="shared" si="8"/>
        <v>94.857804283705889</v>
      </c>
    </row>
    <row r="92" spans="1:18">
      <c r="A92" s="18" t="s">
        <v>89</v>
      </c>
      <c r="B92" s="19">
        <v>12978.130000000001</v>
      </c>
      <c r="C92" s="20">
        <v>46869.039999999957</v>
      </c>
      <c r="D92" s="21">
        <f t="shared" si="6"/>
        <v>3.611386232068869</v>
      </c>
      <c r="E92" s="19">
        <v>6714.7699999999995</v>
      </c>
      <c r="F92" s="20">
        <v>29351.349999999984</v>
      </c>
      <c r="G92" s="21">
        <f t="shared" si="5"/>
        <v>4.3711623778625306</v>
      </c>
      <c r="H92" s="22">
        <f t="shared" si="8"/>
        <v>121.0383519504754</v>
      </c>
    </row>
    <row r="93" spans="1:18">
      <c r="A93" s="18" t="s">
        <v>90</v>
      </c>
      <c r="B93" s="19">
        <v>39216922.01000002</v>
      </c>
      <c r="C93" s="20">
        <v>21598030.419999562</v>
      </c>
      <c r="D93" s="21">
        <f t="shared" si="6"/>
        <v>0.55073242144021983</v>
      </c>
      <c r="E93" s="19">
        <v>31194319.360000003</v>
      </c>
      <c r="F93" s="20">
        <v>18138408.270000007</v>
      </c>
      <c r="G93" s="21">
        <f t="shared" si="5"/>
        <v>0.58146510781891303</v>
      </c>
      <c r="H93" s="22">
        <f t="shared" si="8"/>
        <v>105.58032997191707</v>
      </c>
    </row>
    <row r="94" spans="1:18">
      <c r="A94" s="18" t="s">
        <v>91</v>
      </c>
      <c r="B94" s="19">
        <v>304048.94999999995</v>
      </c>
      <c r="C94" s="20">
        <v>125292.85999999965</v>
      </c>
      <c r="D94" s="21">
        <f t="shared" si="6"/>
        <v>0.41208121258106523</v>
      </c>
      <c r="E94" s="19">
        <v>538269.9</v>
      </c>
      <c r="F94" s="20">
        <v>219499.14999999991</v>
      </c>
      <c r="G94" s="21">
        <f t="shared" si="5"/>
        <v>0.40778640975466007</v>
      </c>
      <c r="H94" s="22">
        <f t="shared" si="8"/>
        <v>98.957777570225844</v>
      </c>
    </row>
    <row r="95" spans="1:18" ht="15" thickBot="1">
      <c r="A95" s="23" t="s">
        <v>92</v>
      </c>
      <c r="B95" s="24">
        <v>1042243.1699999995</v>
      </c>
      <c r="C95" s="25">
        <v>511277.09000000067</v>
      </c>
      <c r="D95" s="21">
        <f>C95/B95</f>
        <v>0.49055451234091652</v>
      </c>
      <c r="E95" s="24">
        <v>1107319.4599999995</v>
      </c>
      <c r="F95" s="25">
        <v>494617.2100000006</v>
      </c>
      <c r="G95" s="21">
        <f t="shared" si="5"/>
        <v>0.44667977748715881</v>
      </c>
      <c r="H95" s="27">
        <f t="shared" si="8"/>
        <v>91.056093920247861</v>
      </c>
      <c r="J95" s="54"/>
      <c r="K95" s="54"/>
      <c r="L95" s="54"/>
      <c r="M95" s="54"/>
      <c r="N95" s="54"/>
      <c r="O95" s="54"/>
      <c r="P95" s="54"/>
      <c r="Q95" s="54"/>
      <c r="R95" s="54"/>
    </row>
    <row r="96" spans="1:18" ht="15" thickBot="1">
      <c r="A96" s="28" t="s">
        <v>99</v>
      </c>
      <c r="B96" s="29">
        <v>927078.27000000153</v>
      </c>
      <c r="C96" s="30">
        <v>6362728.3900000481</v>
      </c>
      <c r="D96" s="31"/>
      <c r="E96" s="29">
        <v>1094060.1000000006</v>
      </c>
      <c r="F96" s="30">
        <v>6999211.1200000234</v>
      </c>
      <c r="G96" s="31"/>
      <c r="H96" s="32"/>
    </row>
    <row r="97" spans="1:8">
      <c r="A97" s="13" t="s">
        <v>100</v>
      </c>
      <c r="B97" s="14">
        <v>2240.1299999999992</v>
      </c>
      <c r="C97" s="15">
        <v>88266.169999999955</v>
      </c>
      <c r="D97" s="16">
        <f t="shared" si="6"/>
        <v>39.402253440648529</v>
      </c>
      <c r="E97" s="14">
        <v>1842.9800000000005</v>
      </c>
      <c r="F97" s="15">
        <v>79755.720000000074</v>
      </c>
      <c r="G97" s="16">
        <f t="shared" si="5"/>
        <v>43.27541264690884</v>
      </c>
      <c r="H97" s="17">
        <f t="shared" ref="H97:H105" si="9">G97/D97*100</f>
        <v>109.82979111104505</v>
      </c>
    </row>
    <row r="98" spans="1:8">
      <c r="A98" s="18" t="s">
        <v>101</v>
      </c>
      <c r="B98" s="19">
        <v>7415.0399999999945</v>
      </c>
      <c r="C98" s="20">
        <v>392362.29000000015</v>
      </c>
      <c r="D98" s="21">
        <f t="shared" si="6"/>
        <v>52.914386166494104</v>
      </c>
      <c r="E98" s="19">
        <v>7512.0700000000033</v>
      </c>
      <c r="F98" s="20">
        <v>415759.27000000054</v>
      </c>
      <c r="G98" s="21">
        <f t="shared" si="5"/>
        <v>55.345499975373016</v>
      </c>
      <c r="H98" s="22">
        <f t="shared" si="9"/>
        <v>104.59442882173755</v>
      </c>
    </row>
    <row r="99" spans="1:8">
      <c r="A99" s="18" t="s">
        <v>102</v>
      </c>
      <c r="B99" s="19">
        <v>5551.0499999999965</v>
      </c>
      <c r="C99" s="20">
        <v>9635.1599999999635</v>
      </c>
      <c r="D99" s="21">
        <f t="shared" si="6"/>
        <v>1.7357364822871293</v>
      </c>
      <c r="E99" s="19">
        <v>5461.4500000000007</v>
      </c>
      <c r="F99" s="20">
        <v>8890.6099999999988</v>
      </c>
      <c r="G99" s="21">
        <f t="shared" si="5"/>
        <v>1.6278845361579797</v>
      </c>
      <c r="H99" s="22">
        <f t="shared" si="9"/>
        <v>93.786387091026853</v>
      </c>
    </row>
    <row r="100" spans="1:8">
      <c r="A100" s="18" t="s">
        <v>103</v>
      </c>
      <c r="B100" s="19">
        <v>692570.00000000047</v>
      </c>
      <c r="C100" s="20">
        <v>2473260.3700000118</v>
      </c>
      <c r="D100" s="21">
        <f t="shared" si="6"/>
        <v>3.5711341380654811</v>
      </c>
      <c r="E100" s="19">
        <v>869153.05000000063</v>
      </c>
      <c r="F100" s="20">
        <v>3112770.0600000005</v>
      </c>
      <c r="G100" s="21">
        <f t="shared" si="5"/>
        <v>3.581383117737432</v>
      </c>
      <c r="H100" s="22">
        <f t="shared" si="9"/>
        <v>100.286995091075</v>
      </c>
    </row>
    <row r="101" spans="1:8">
      <c r="A101" s="18" t="s">
        <v>104</v>
      </c>
      <c r="B101" s="19">
        <v>3288.3</v>
      </c>
      <c r="C101" s="20">
        <v>12728.92</v>
      </c>
      <c r="D101" s="21">
        <f t="shared" si="6"/>
        <v>3.8709728431104216</v>
      </c>
      <c r="E101" s="19">
        <v>4273.2000000000007</v>
      </c>
      <c r="F101" s="20">
        <v>39506.950000000004</v>
      </c>
      <c r="G101" s="21">
        <f t="shared" si="5"/>
        <v>9.2452845642609756</v>
      </c>
      <c r="H101" s="22">
        <f t="shared" si="9"/>
        <v>238.8362031708846</v>
      </c>
    </row>
    <row r="102" spans="1:8">
      <c r="A102" s="18" t="s">
        <v>105</v>
      </c>
      <c r="B102" s="19">
        <v>1733.7</v>
      </c>
      <c r="C102" s="20">
        <v>9231.25</v>
      </c>
      <c r="D102" s="21">
        <f t="shared" si="6"/>
        <v>5.3245947972544272</v>
      </c>
      <c r="E102" s="19">
        <v>1678.399999999999</v>
      </c>
      <c r="F102" s="20">
        <v>10308.100000000013</v>
      </c>
      <c r="G102" s="21">
        <f t="shared" si="5"/>
        <v>6.141622974261213</v>
      </c>
      <c r="H102" s="22">
        <f t="shared" si="9"/>
        <v>115.34441977496725</v>
      </c>
    </row>
    <row r="103" spans="1:8">
      <c r="A103" s="18" t="s">
        <v>106</v>
      </c>
      <c r="B103" s="19">
        <v>6735.7499999999991</v>
      </c>
      <c r="C103" s="20">
        <v>41818.04</v>
      </c>
      <c r="D103" s="21">
        <f t="shared" si="6"/>
        <v>6.208371747763799</v>
      </c>
      <c r="E103" s="19">
        <v>6844.4900000000016</v>
      </c>
      <c r="F103" s="20">
        <v>46460.250000000015</v>
      </c>
      <c r="G103" s="21">
        <f t="shared" si="5"/>
        <v>6.7879783592349474</v>
      </c>
      <c r="H103" s="22">
        <f t="shared" si="9"/>
        <v>109.33588765331133</v>
      </c>
    </row>
    <row r="104" spans="1:8">
      <c r="A104" s="18" t="s">
        <v>107</v>
      </c>
      <c r="B104" s="19">
        <v>207383.80000000107</v>
      </c>
      <c r="C104" s="20">
        <v>3332841.7300000358</v>
      </c>
      <c r="D104" s="21">
        <f t="shared" si="6"/>
        <v>16.070887552451151</v>
      </c>
      <c r="E104" s="19">
        <v>197083.15999999997</v>
      </c>
      <c r="F104" s="20">
        <v>3282204.9100000225</v>
      </c>
      <c r="G104" s="21">
        <f t="shared" si="5"/>
        <v>16.653908482084532</v>
      </c>
      <c r="H104" s="22">
        <f t="shared" si="9"/>
        <v>103.62780790874527</v>
      </c>
    </row>
    <row r="105" spans="1:8" ht="15" thickBot="1">
      <c r="A105" s="23" t="s">
        <v>108</v>
      </c>
      <c r="B105" s="24">
        <v>160.5</v>
      </c>
      <c r="C105" s="25">
        <v>2584.4599999999996</v>
      </c>
      <c r="D105" s="26">
        <f t="shared" si="6"/>
        <v>16.102554517133953</v>
      </c>
      <c r="E105" s="24">
        <v>209.29999999999998</v>
      </c>
      <c r="F105" s="25">
        <v>3540.0099999999998</v>
      </c>
      <c r="G105" s="26">
        <f t="shared" si="5"/>
        <v>16.913569039655997</v>
      </c>
      <c r="H105" s="27">
        <f t="shared" si="9"/>
        <v>105.0365581539195</v>
      </c>
    </row>
    <row r="106" spans="1:8" ht="15" thickBot="1">
      <c r="A106" s="28" t="s">
        <v>109</v>
      </c>
      <c r="B106" s="29">
        <f>SUM(B107:B115)</f>
        <v>96020.84000000004</v>
      </c>
      <c r="C106" s="30">
        <f>SUM(C107:C115)</f>
        <v>788079.92000000097</v>
      </c>
      <c r="D106" s="31"/>
      <c r="E106" s="29">
        <f>SUM(E107:E115)</f>
        <v>51214.17</v>
      </c>
      <c r="F106" s="30">
        <f>SUM(F107:F115)</f>
        <v>601965.93999999994</v>
      </c>
      <c r="G106" s="31"/>
      <c r="H106" s="32"/>
    </row>
    <row r="107" spans="1:8">
      <c r="A107" s="13" t="s">
        <v>110</v>
      </c>
      <c r="B107" s="14">
        <v>5727</v>
      </c>
      <c r="C107" s="15">
        <v>13010.349999999993</v>
      </c>
      <c r="D107" s="16">
        <f t="shared" si="6"/>
        <v>2.271756591583725</v>
      </c>
      <c r="E107" s="14">
        <v>1993</v>
      </c>
      <c r="F107" s="15">
        <v>6432.7</v>
      </c>
      <c r="G107" s="16">
        <f t="shared" si="5"/>
        <v>3.2276467636728547</v>
      </c>
      <c r="H107" s="17">
        <f t="shared" ref="H107:H115" si="10">G107/D107*100</f>
        <v>142.07713870537265</v>
      </c>
    </row>
    <row r="108" spans="1:8">
      <c r="A108" s="18" t="s">
        <v>111</v>
      </c>
      <c r="B108" s="19">
        <v>27631.240000000016</v>
      </c>
      <c r="C108" s="20">
        <v>241853.89000000097</v>
      </c>
      <c r="D108" s="21">
        <f t="shared" si="6"/>
        <v>8.7529148167074968</v>
      </c>
      <c r="E108" s="19">
        <v>14699.499999999998</v>
      </c>
      <c r="F108" s="20">
        <v>163737.5199999999</v>
      </c>
      <c r="G108" s="21">
        <f t="shared" si="5"/>
        <v>11.138985679785021</v>
      </c>
      <c r="H108" s="22">
        <f t="shared" si="10"/>
        <v>127.26030028903071</v>
      </c>
    </row>
    <row r="109" spans="1:8">
      <c r="A109" s="18" t="s">
        <v>112</v>
      </c>
      <c r="B109" s="19">
        <v>19517.100000000002</v>
      </c>
      <c r="C109" s="20">
        <v>108686.14000000013</v>
      </c>
      <c r="D109" s="21">
        <f t="shared" si="6"/>
        <v>5.5687648267416838</v>
      </c>
      <c r="E109" s="19">
        <v>5405.8699999999981</v>
      </c>
      <c r="F109" s="20">
        <v>50261.789999999979</v>
      </c>
      <c r="G109" s="21">
        <f t="shared" si="5"/>
        <v>9.2976320185280077</v>
      </c>
      <c r="H109" s="22">
        <f t="shared" si="10"/>
        <v>166.96039979781489</v>
      </c>
    </row>
    <row r="110" spans="1:8">
      <c r="A110" s="18" t="s">
        <v>113</v>
      </c>
      <c r="B110" s="19">
        <v>251</v>
      </c>
      <c r="C110" s="20">
        <v>434.13</v>
      </c>
      <c r="D110" s="21">
        <f t="shared" si="6"/>
        <v>1.729601593625498</v>
      </c>
      <c r="E110" s="19">
        <v>31</v>
      </c>
      <c r="F110" s="20">
        <v>166.5</v>
      </c>
      <c r="G110" s="21">
        <f t="shared" si="5"/>
        <v>5.370967741935484</v>
      </c>
      <c r="H110" s="22">
        <f t="shared" si="10"/>
        <v>310.53207638859476</v>
      </c>
    </row>
    <row r="111" spans="1:8">
      <c r="A111" s="18" t="s">
        <v>114</v>
      </c>
      <c r="B111" s="19">
        <v>6024.0000000000009</v>
      </c>
      <c r="C111" s="20">
        <v>45470.630000000077</v>
      </c>
      <c r="D111" s="21">
        <f t="shared" si="6"/>
        <v>7.5482453519256429</v>
      </c>
      <c r="E111" s="19">
        <v>4083.2999999999997</v>
      </c>
      <c r="F111" s="20">
        <v>39288.649999999994</v>
      </c>
      <c r="G111" s="21">
        <f t="shared" si="5"/>
        <v>9.6217887492959111</v>
      </c>
      <c r="H111" s="22">
        <f t="shared" si="10"/>
        <v>127.47053521307814</v>
      </c>
    </row>
    <row r="112" spans="1:8">
      <c r="A112" s="18" t="s">
        <v>115</v>
      </c>
      <c r="B112" s="19">
        <v>11868.600000000002</v>
      </c>
      <c r="C112" s="20">
        <v>30237.220000000052</v>
      </c>
      <c r="D112" s="21">
        <f t="shared" si="6"/>
        <v>2.547665268018136</v>
      </c>
      <c r="E112" s="19">
        <v>5138.0000000000009</v>
      </c>
      <c r="F112" s="20">
        <v>16291.090000000002</v>
      </c>
      <c r="G112" s="21">
        <f t="shared" si="5"/>
        <v>3.1707065005838846</v>
      </c>
      <c r="H112" s="22">
        <f t="shared" si="10"/>
        <v>124.45538039816435</v>
      </c>
    </row>
    <row r="113" spans="1:8">
      <c r="A113" s="18" t="s">
        <v>116</v>
      </c>
      <c r="B113" s="19">
        <v>22964.7</v>
      </c>
      <c r="C113" s="20">
        <v>337481.74999999971</v>
      </c>
      <c r="D113" s="21">
        <f t="shared" si="6"/>
        <v>14.695674230449329</v>
      </c>
      <c r="E113" s="19">
        <v>18380.300000000007</v>
      </c>
      <c r="F113" s="20">
        <v>318563.19</v>
      </c>
      <c r="G113" s="21">
        <f t="shared" si="5"/>
        <v>17.33177314842521</v>
      </c>
      <c r="H113" s="22">
        <f t="shared" si="10"/>
        <v>117.9379242941702</v>
      </c>
    </row>
    <row r="114" spans="1:8">
      <c r="A114" s="18" t="s">
        <v>117</v>
      </c>
      <c r="B114" s="19">
        <v>1393.1</v>
      </c>
      <c r="C114" s="20">
        <v>8406.399999999996</v>
      </c>
      <c r="D114" s="21">
        <f t="shared" si="6"/>
        <v>6.0343119661187252</v>
      </c>
      <c r="E114" s="19">
        <v>801.1</v>
      </c>
      <c r="F114" s="20">
        <v>6327.9</v>
      </c>
      <c r="G114" s="21">
        <f t="shared" si="5"/>
        <v>7.8990138559480707</v>
      </c>
      <c r="H114" s="22">
        <f t="shared" si="10"/>
        <v>130.90164877618554</v>
      </c>
    </row>
    <row r="115" spans="1:8" ht="15" thickBot="1">
      <c r="A115" s="23" t="s">
        <v>118</v>
      </c>
      <c r="B115" s="24">
        <v>644.1</v>
      </c>
      <c r="C115" s="25">
        <v>2499.41</v>
      </c>
      <c r="D115" s="26">
        <f t="shared" si="6"/>
        <v>3.8804688712932771</v>
      </c>
      <c r="E115" s="24">
        <v>682.1</v>
      </c>
      <c r="F115" s="25">
        <v>896.6</v>
      </c>
      <c r="G115" s="26">
        <f t="shared" si="5"/>
        <v>1.314470019058789</v>
      </c>
      <c r="H115" s="27">
        <f t="shared" si="10"/>
        <v>33.8739998349917</v>
      </c>
    </row>
    <row r="116" spans="1:8" ht="15" thickBot="1">
      <c r="A116" s="28" t="s">
        <v>119</v>
      </c>
      <c r="B116" s="29">
        <f>SUM(B117:B125)</f>
        <v>246501.86999999997</v>
      </c>
      <c r="C116" s="30">
        <f>SUM(C117:C125)</f>
        <v>1963927.15</v>
      </c>
      <c r="D116" s="31"/>
      <c r="E116" s="29">
        <f>SUM(E117:E125)</f>
        <v>271544.8</v>
      </c>
      <c r="F116" s="30">
        <f>SUM(F117:F125)</f>
        <v>2096863.1899999995</v>
      </c>
      <c r="G116" s="31"/>
      <c r="H116" s="32"/>
    </row>
    <row r="117" spans="1:8">
      <c r="A117" s="13" t="s">
        <v>120</v>
      </c>
      <c r="B117" s="14">
        <v>31503.49</v>
      </c>
      <c r="C117" s="15">
        <v>347260.84000000067</v>
      </c>
      <c r="D117" s="16">
        <f t="shared" si="6"/>
        <v>11.022932379872854</v>
      </c>
      <c r="E117" s="14">
        <v>24880.769999999946</v>
      </c>
      <c r="F117" s="15">
        <v>285280.94999999984</v>
      </c>
      <c r="G117" s="16">
        <f t="shared" si="5"/>
        <v>11.465921271729149</v>
      </c>
      <c r="H117" s="17">
        <f t="shared" ref="H117:H123" si="11">G117/D117*100</f>
        <v>104.01879351691537</v>
      </c>
    </row>
    <row r="118" spans="1:8">
      <c r="A118" s="18" t="s">
        <v>121</v>
      </c>
      <c r="B118" s="19">
        <v>283.89999999999992</v>
      </c>
      <c r="C118" s="20">
        <v>2428.1200000000003</v>
      </c>
      <c r="D118" s="21">
        <f t="shared" si="6"/>
        <v>8.552729834448753</v>
      </c>
      <c r="E118" s="19">
        <v>254.70000000000002</v>
      </c>
      <c r="F118" s="20">
        <v>2239.3999999999996</v>
      </c>
      <c r="G118" s="21">
        <f t="shared" si="5"/>
        <v>8.7923046721633273</v>
      </c>
      <c r="H118" s="22">
        <f t="shared" si="11"/>
        <v>102.80115053733621</v>
      </c>
    </row>
    <row r="119" spans="1:8">
      <c r="A119" s="18" t="s">
        <v>122</v>
      </c>
      <c r="B119" s="19">
        <v>34785.169999999991</v>
      </c>
      <c r="C119" s="20">
        <v>359599.2999999997</v>
      </c>
      <c r="D119" s="21">
        <f t="shared" si="6"/>
        <v>10.337718631244286</v>
      </c>
      <c r="E119" s="19">
        <v>35992.180000000008</v>
      </c>
      <c r="F119" s="20">
        <v>415108.73000000004</v>
      </c>
      <c r="G119" s="21">
        <f t="shared" si="5"/>
        <v>11.533303345337792</v>
      </c>
      <c r="H119" s="22">
        <f t="shared" si="11"/>
        <v>111.56526654227193</v>
      </c>
    </row>
    <row r="120" spans="1:8">
      <c r="A120" s="18" t="s">
        <v>123</v>
      </c>
      <c r="B120" s="19">
        <v>1359.8799999999997</v>
      </c>
      <c r="C120" s="20">
        <v>5068.4100000000035</v>
      </c>
      <c r="D120" s="21">
        <f t="shared" si="6"/>
        <v>3.7271009206694745</v>
      </c>
      <c r="E120" s="19">
        <v>1229.1200000000013</v>
      </c>
      <c r="F120" s="20">
        <v>6150.4699999999975</v>
      </c>
      <c r="G120" s="21">
        <f t="shared" si="5"/>
        <v>5.0039621843269915</v>
      </c>
      <c r="H120" s="22">
        <f t="shared" si="11"/>
        <v>134.25883255740126</v>
      </c>
    </row>
    <row r="121" spans="1:8">
      <c r="A121" s="18" t="s">
        <v>124</v>
      </c>
      <c r="B121" s="19">
        <v>41889.449999999961</v>
      </c>
      <c r="C121" s="20">
        <v>63126.169999999896</v>
      </c>
      <c r="D121" s="21">
        <f t="shared" si="6"/>
        <v>1.5069706095448843</v>
      </c>
      <c r="E121" s="19">
        <v>61029.880000000005</v>
      </c>
      <c r="F121" s="20">
        <v>103202.67000000016</v>
      </c>
      <c r="G121" s="21">
        <f t="shared" si="5"/>
        <v>1.6910187272201773</v>
      </c>
      <c r="H121" s="22">
        <f t="shared" si="11"/>
        <v>112.21311925458699</v>
      </c>
    </row>
    <row r="122" spans="1:8">
      <c r="A122" s="18" t="s">
        <v>125</v>
      </c>
      <c r="B122" s="19">
        <v>8212.8299999999981</v>
      </c>
      <c r="C122" s="20">
        <v>45092.089999999975</v>
      </c>
      <c r="D122" s="21">
        <f t="shared" si="6"/>
        <v>5.4904448283965435</v>
      </c>
      <c r="E122" s="19">
        <v>11136.380000000001</v>
      </c>
      <c r="F122" s="20">
        <v>67313.490000000005</v>
      </c>
      <c r="G122" s="21">
        <f t="shared" si="5"/>
        <v>6.0444677713942951</v>
      </c>
      <c r="H122" s="22">
        <f t="shared" si="11"/>
        <v>110.09067498743177</v>
      </c>
    </row>
    <row r="123" spans="1:8">
      <c r="A123" s="18" t="s">
        <v>126</v>
      </c>
      <c r="B123" s="19">
        <v>38473.44000000001</v>
      </c>
      <c r="C123" s="20">
        <v>31466.930000000037</v>
      </c>
      <c r="D123" s="21">
        <f t="shared" si="6"/>
        <v>0.81788709301793727</v>
      </c>
      <c r="E123" s="19">
        <v>42141.119999999995</v>
      </c>
      <c r="F123" s="20">
        <v>42130.020000000084</v>
      </c>
      <c r="G123" s="21">
        <f t="shared" si="5"/>
        <v>0.99973659931202796</v>
      </c>
      <c r="H123" s="22">
        <f t="shared" si="11"/>
        <v>122.23405991444135</v>
      </c>
    </row>
    <row r="124" spans="1:8">
      <c r="A124" s="18" t="s">
        <v>127</v>
      </c>
      <c r="B124" s="19">
        <v>39</v>
      </c>
      <c r="C124" s="20">
        <v>445.43999999999994</v>
      </c>
      <c r="D124" s="21">
        <f t="shared" si="6"/>
        <v>11.421538461538461</v>
      </c>
      <c r="E124" s="19"/>
      <c r="F124" s="20"/>
      <c r="G124" s="21"/>
      <c r="H124" s="22"/>
    </row>
    <row r="125" spans="1:8" ht="15" thickBot="1">
      <c r="A125" s="39" t="s">
        <v>128</v>
      </c>
      <c r="B125" s="40">
        <v>89954.709999999992</v>
      </c>
      <c r="C125" s="41">
        <v>1109439.8499999996</v>
      </c>
      <c r="D125" s="42">
        <f t="shared" si="6"/>
        <v>12.33331584305035</v>
      </c>
      <c r="E125" s="40">
        <v>94880.650000000009</v>
      </c>
      <c r="F125" s="41">
        <v>1175437.4599999995</v>
      </c>
      <c r="G125" s="42">
        <f t="shared" ref="G125" si="12">F125/E125</f>
        <v>12.388589875807126</v>
      </c>
      <c r="H125" s="43">
        <f>G125/D125*100</f>
        <v>100.44816846872466</v>
      </c>
    </row>
    <row r="126" spans="1:8" ht="15" thickBot="1">
      <c r="A126" s="28" t="s">
        <v>93</v>
      </c>
      <c r="B126" s="29">
        <f>SUM(B127:B131)</f>
        <v>308923.58</v>
      </c>
      <c r="C126" s="30">
        <f>SUM(C127:C131)</f>
        <v>793760.13000000035</v>
      </c>
      <c r="D126" s="31"/>
      <c r="E126" s="29">
        <f>SUM(E127:E131)</f>
        <v>173913.7</v>
      </c>
      <c r="F126" s="30">
        <f>SUM(F127:F131)</f>
        <v>543285.46000000008</v>
      </c>
      <c r="G126" s="31"/>
      <c r="H126" s="32"/>
    </row>
    <row r="127" spans="1:8">
      <c r="A127" s="55" t="s">
        <v>94</v>
      </c>
      <c r="B127" s="56">
        <v>199799.9</v>
      </c>
      <c r="C127" s="57">
        <v>475796.32000000041</v>
      </c>
      <c r="D127" s="58">
        <f>C127/B127</f>
        <v>2.3813641548369167</v>
      </c>
      <c r="E127" s="56">
        <v>104586.8</v>
      </c>
      <c r="F127" s="57">
        <v>323845.90000000014</v>
      </c>
      <c r="G127" s="58">
        <f>F127/E127</f>
        <v>3.0964318632944132</v>
      </c>
      <c r="H127" s="59">
        <f>G127/D127*100</f>
        <v>130.02765062223199</v>
      </c>
    </row>
    <row r="128" spans="1:8">
      <c r="A128" s="18" t="s">
        <v>95</v>
      </c>
      <c r="B128" s="19">
        <v>104874</v>
      </c>
      <c r="C128" s="20">
        <v>306744</v>
      </c>
      <c r="D128" s="21">
        <f>C128/B128</f>
        <v>2.9248812861147662</v>
      </c>
      <c r="E128" s="19">
        <v>67359.5</v>
      </c>
      <c r="F128" s="20">
        <v>213353.46</v>
      </c>
      <c r="G128" s="21">
        <f>F128/E128</f>
        <v>3.1673848529160695</v>
      </c>
      <c r="H128" s="22">
        <f>G128/D128*100</f>
        <v>108.2910567328847</v>
      </c>
    </row>
    <row r="129" spans="1:8">
      <c r="A129" s="18" t="s">
        <v>96</v>
      </c>
      <c r="B129" s="19"/>
      <c r="C129" s="20"/>
      <c r="D129" s="21"/>
      <c r="E129" s="19">
        <v>11</v>
      </c>
      <c r="F129" s="20">
        <v>50</v>
      </c>
      <c r="G129" s="21">
        <f>F129/E129</f>
        <v>4.5454545454545459</v>
      </c>
      <c r="H129" s="22"/>
    </row>
    <row r="130" spans="1:8">
      <c r="A130" s="18" t="s">
        <v>97</v>
      </c>
      <c r="B130" s="19">
        <v>384.88</v>
      </c>
      <c r="C130" s="20">
        <v>2212.9900000000002</v>
      </c>
      <c r="D130" s="21">
        <f>C130/B130</f>
        <v>5.7498181251299112</v>
      </c>
      <c r="E130" s="19">
        <v>118.69999999999997</v>
      </c>
      <c r="F130" s="20">
        <v>388.38</v>
      </c>
      <c r="G130" s="21">
        <f>F130/E130</f>
        <v>3.2719460825610791</v>
      </c>
      <c r="H130" s="22">
        <f>G130/D130*100</f>
        <v>56.905210066747159</v>
      </c>
    </row>
    <row r="131" spans="1:8" ht="15" thickBot="1">
      <c r="A131" s="39" t="s">
        <v>98</v>
      </c>
      <c r="B131" s="40">
        <v>3864.8</v>
      </c>
      <c r="C131" s="41">
        <v>9006.8200000000052</v>
      </c>
      <c r="D131" s="42">
        <f>C131/B131</f>
        <v>2.3304750569240333</v>
      </c>
      <c r="E131" s="40">
        <v>1837.7</v>
      </c>
      <c r="F131" s="41">
        <v>5647.72</v>
      </c>
      <c r="G131" s="42">
        <f>F131/E131</f>
        <v>3.0732546117429398</v>
      </c>
      <c r="H131" s="43">
        <f>G131/D131*100</f>
        <v>131.87245246895253</v>
      </c>
    </row>
    <row r="133" spans="1:8">
      <c r="A133" s="51" t="s">
        <v>133</v>
      </c>
      <c r="B133" s="52"/>
      <c r="C133" s="52"/>
      <c r="D133" s="53"/>
    </row>
    <row r="134" spans="1:8" ht="48" customHeight="1">
      <c r="A134" s="65" t="s">
        <v>136</v>
      </c>
      <c r="B134" s="65"/>
      <c r="C134" s="65"/>
      <c r="D134" s="65"/>
      <c r="E134" s="65"/>
      <c r="F134" s="65"/>
      <c r="G134" s="65"/>
      <c r="H134" s="65"/>
    </row>
  </sheetData>
  <mergeCells count="4">
    <mergeCell ref="B9:D9"/>
    <mergeCell ref="E9:G9"/>
    <mergeCell ref="H9:H10"/>
    <mergeCell ref="A134:H1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d112c7-5b28-4054-a73e-d30127c97e8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DCB9D44574145997577B09D915A07" ma:contentTypeVersion="16" ma:contentTypeDescription="Create a new document." ma:contentTypeScope="" ma:versionID="6b939243f5adbf750a021cbd1c85bfe5">
  <xsd:schema xmlns:xsd="http://www.w3.org/2001/XMLSchema" xmlns:xs="http://www.w3.org/2001/XMLSchema" xmlns:p="http://schemas.microsoft.com/office/2006/metadata/properties" xmlns:ns3="d6d112c7-5b28-4054-a73e-d30127c97e8a" xmlns:ns4="53f15eb3-38eb-4d27-b9cc-b126c060ae49" targetNamespace="http://schemas.microsoft.com/office/2006/metadata/properties" ma:root="true" ma:fieldsID="c5f79e3afa691dc8ea44e052bc58c9d8" ns3:_="" ns4:_="">
    <xsd:import namespace="d6d112c7-5b28-4054-a73e-d30127c97e8a"/>
    <xsd:import namespace="53f15eb3-38eb-4d27-b9cc-b126c060ae4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112c7-5b28-4054-a73e-d30127c97e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15eb3-38eb-4d27-b9cc-b126c060ae4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289CA5-4D63-4635-BA3B-D95638E47C8C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53f15eb3-38eb-4d27-b9cc-b126c060ae49"/>
    <ds:schemaRef ds:uri="d6d112c7-5b28-4054-a73e-d30127c97e8a"/>
  </ds:schemaRefs>
</ds:datastoreItem>
</file>

<file path=customXml/itemProps2.xml><?xml version="1.0" encoding="utf-8"?>
<ds:datastoreItem xmlns:ds="http://schemas.openxmlformats.org/officeDocument/2006/customXml" ds:itemID="{1E5DE4B6-9A01-4A78-AFCB-B71B41CD3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112c7-5b28-4054-a73e-d30127c97e8a"/>
    <ds:schemaRef ds:uri="53f15eb3-38eb-4d27-b9cc-b126c060ae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A39730-1E81-4B67-8A58-F3F9D61D3D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 Novak</dc:creator>
  <cp:lastModifiedBy>Mario</cp:lastModifiedBy>
  <dcterms:created xsi:type="dcterms:W3CDTF">2024-06-25T11:50:16Z</dcterms:created>
  <dcterms:modified xsi:type="dcterms:W3CDTF">2024-06-27T09:37:31Z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0x010100121DCB9D44574145997577B09D915A07</vt:lpwstr>
  </property>
</Properties>
</file>